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tables/table13.xml" ContentType="application/vnd.openxmlformats-officedocument.spreadsheetml.table+xml"/>
  <Override PartName="/xl/tables/table14.xml" ContentType="application/vnd.openxmlformats-officedocument.spreadsheetml.table+xml"/>
  <Override PartName="/xl/comments1.xml" ContentType="application/vnd.openxmlformats-officedocument.spreadsheetml.comments+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drawings/drawing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5.xml" ContentType="application/vnd.openxmlformats-officedocument.drawing+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charts/chart61.xml" ContentType="application/vnd.openxmlformats-officedocument.drawingml.chart+xml"/>
  <Override PartName="/xl/charts/chart62.xml" ContentType="application/vnd.openxmlformats-officedocument.drawingml.chart+xml"/>
  <Override PartName="/xl/drawings/drawing6.xml" ContentType="application/vnd.openxmlformats-officedocument.drawing+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charts/chart63.xml" ContentType="application/vnd.openxmlformats-officedocument.drawingml.chart+xml"/>
  <Override PartName="/xl/charts/chart64.xml" ContentType="application/vnd.openxmlformats-officedocument.drawingml.chart+xml"/>
  <Override PartName="/xl/drawings/drawing7.xml" ContentType="application/vnd.openxmlformats-officedocument.drawing+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drawings/drawing8.xml" ContentType="application/vnd.openxmlformats-officedocument.drawing+xml"/>
  <Override PartName="/xl/tables/table57.xml" ContentType="application/vnd.openxmlformats-officedocument.spreadsheetml.table+xml"/>
  <Override PartName="/xl/tables/table58.xml" ContentType="application/vnd.openxmlformats-officedocument.spreadsheetml.table+xml"/>
  <Override PartName="/xl/charts/chart68.xml" ContentType="application/vnd.openxmlformats-officedocument.drawingml.chart+xml"/>
  <Override PartName="/xl/drawings/drawing9.xml" ContentType="application/vnd.openxmlformats-officedocument.drawing+xml"/>
  <Override PartName="/xl/tables/table59.xml" ContentType="application/vnd.openxmlformats-officedocument.spreadsheetml.table+xml"/>
  <Override PartName="/xl/tables/table60.xml" ContentType="application/vnd.openxmlformats-officedocument.spreadsheetml.table+xml"/>
  <Override PartName="/xl/charts/chart69.xml" ContentType="application/vnd.openxmlformats-officedocument.drawingml.chart+xml"/>
  <Override PartName="/xl/drawings/drawing10.xml" ContentType="application/vnd.openxmlformats-officedocument.drawing+xml"/>
  <Override PartName="/xl/tables/table61.xml" ContentType="application/vnd.openxmlformats-officedocument.spreadsheetml.table+xml"/>
  <Override PartName="/xl/charts/chart70.xml" ContentType="application/vnd.openxmlformats-officedocument.drawingml.chart+xml"/>
  <Override PartName="/xl/drawings/drawing11.xml" ContentType="application/vnd.openxmlformats-officedocument.drawing+xml"/>
  <Override PartName="/xl/tables/table62.xml" ContentType="application/vnd.openxmlformats-officedocument.spreadsheetml.table+xml"/>
  <Override PartName="/xl/tables/table63.xml" ContentType="application/vnd.openxmlformats-officedocument.spreadsheetml.table+xml"/>
  <Override PartName="/xl/charts/chart71.xml" ContentType="application/vnd.openxmlformats-officedocument.drawingml.chart+xml"/>
  <Override PartName="/xl/drawings/drawing12.xml" ContentType="application/vnd.openxmlformats-officedocument.drawing+xml"/>
  <Override PartName="/xl/tables/table64.xml" ContentType="application/vnd.openxmlformats-officedocument.spreadsheetml.table+xml"/>
  <Override PartName="/xl/tables/table65.xml" ContentType="application/vnd.openxmlformats-officedocument.spreadsheetml.table+xml"/>
  <Override PartName="/xl/charts/chart72.xml" ContentType="application/vnd.openxmlformats-officedocument.drawingml.chart+xml"/>
  <Override PartName="/xl/drawings/drawing13.xml" ContentType="application/vnd.openxmlformats-officedocument.drawing+xml"/>
  <Override PartName="/xl/tables/table66.xml" ContentType="application/vnd.openxmlformats-officedocument.spreadsheetml.table+xml"/>
  <Override PartName="/xl/charts/chart73.xml" ContentType="application/vnd.openxmlformats-officedocument.drawingml.chart+xml"/>
  <Override PartName="/xl/drawings/drawing14.xml" ContentType="application/vnd.openxmlformats-officedocument.drawing+xml"/>
  <Override PartName="/xl/tables/table67.xml" ContentType="application/vnd.openxmlformats-officedocument.spreadsheetml.table+xml"/>
  <Override PartName="/xl/charts/chart74.xml" ContentType="application/vnd.openxmlformats-officedocument.drawingml.chart+xml"/>
  <Override PartName="/xl/drawings/drawing15.xml" ContentType="application/vnd.openxmlformats-officedocument.drawing+xml"/>
  <Override PartName="/xl/tables/table68.xml" ContentType="application/vnd.openxmlformats-officedocument.spreadsheetml.table+xml"/>
  <Override PartName="/xl/charts/chart75.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7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Engagement\Ops\Community Engagement\Ops\Multicultural Affairs\People of the NT\"/>
    </mc:Choice>
  </mc:AlternateContent>
  <workbookProtection workbookPassword="CCCF" lockStructure="1"/>
  <bookViews>
    <workbookView xWindow="0" yWindow="0" windowWidth="21570" windowHeight="10245" activeTab="7"/>
  </bookViews>
  <sheets>
    <sheet name="Index" sheetId="38" r:id="rId1"/>
    <sheet name="Summary" sheetId="46" r:id="rId2"/>
    <sheet name="Table 2.1" sheetId="1" r:id="rId3"/>
    <sheet name="Table 2.2" sheetId="3" r:id="rId4"/>
    <sheet name="Table 2.3" sheetId="5" r:id="rId5"/>
    <sheet name="Table 2.4" sheetId="6" r:id="rId6"/>
    <sheet name="Table 2.5" sheetId="7" r:id="rId7"/>
    <sheet name="Table 2.6" sheetId="12" r:id="rId8"/>
    <sheet name="Table 2.6 (a)" sheetId="13" r:id="rId9"/>
    <sheet name="Table 2.7" sheetId="37" r:id="rId10"/>
    <sheet name="Table 2.7 (a)" sheetId="15" r:id="rId11"/>
    <sheet name="Table 2.8" sheetId="33" r:id="rId12"/>
    <sheet name="Table 2.9" sheetId="20" r:id="rId13"/>
    <sheet name="Table 2.10" sheetId="21" r:id="rId14"/>
    <sheet name="Table 2.11" sheetId="32" r:id="rId15"/>
    <sheet name="Table 2.12" sheetId="23" r:id="rId16"/>
    <sheet name="Table 2.13" sheetId="24" r:id="rId17"/>
    <sheet name="Table 2.14" sheetId="25" r:id="rId18"/>
    <sheet name="Table 2.15" sheetId="26" r:id="rId19"/>
    <sheet name="Table 2.16" sheetId="27" r:id="rId20"/>
    <sheet name="Table 2.17" sheetId="34" r:id="rId21"/>
    <sheet name="Table 2.18" sheetId="35" r:id="rId22"/>
    <sheet name="Table2.19" sheetId="45" r:id="rId23"/>
    <sheet name="Table2.20" sheetId="29" r:id="rId24"/>
    <sheet name="Chart 2.1" sheetId="8" r:id="rId25"/>
    <sheet name="Chart 2.2" sheetId="9" r:id="rId26"/>
    <sheet name="Chart 2.3" sheetId="10" r:id="rId27"/>
    <sheet name="Chart 2.4" sheetId="11" r:id="rId28"/>
    <sheet name="Chart 2.5" sheetId="16" r:id="rId29"/>
    <sheet name="Chart 2.6" sheetId="17" r:id="rId30"/>
    <sheet name="Chart 2.7" sheetId="18" r:id="rId31"/>
    <sheet name="Chart 2.8" sheetId="19" r:id="rId32"/>
    <sheet name="Chart 2.9" sheetId="22" r:id="rId33"/>
    <sheet name="Pyramid 3.1" sheetId="36" r:id="rId34"/>
    <sheet name="Pyramid 3.2" sheetId="39" r:id="rId35"/>
    <sheet name="Pyramid 3.3" sheetId="40" r:id="rId36"/>
    <sheet name="Appendix A" sheetId="41" r:id="rId37"/>
    <sheet name="Appendix B" sheetId="42" r:id="rId38"/>
    <sheet name="Appendix C" sheetId="43" r:id="rId39"/>
    <sheet name="Appendix D" sheetId="44" r:id="rId40"/>
  </sheets>
  <calcPr calcId="152511"/>
</workbook>
</file>

<file path=xl/calcChain.xml><?xml version="1.0" encoding="utf-8"?>
<calcChain xmlns="http://schemas.openxmlformats.org/spreadsheetml/2006/main">
  <c r="F212" i="45" l="1"/>
  <c r="F213" i="45"/>
  <c r="F214" i="45"/>
  <c r="F215" i="45"/>
  <c r="F216" i="45"/>
  <c r="F217" i="45"/>
  <c r="F218" i="45"/>
  <c r="F219" i="45"/>
  <c r="F220" i="45"/>
  <c r="F221" i="45"/>
  <c r="F222" i="45"/>
  <c r="F223" i="45"/>
  <c r="F224" i="45"/>
  <c r="F225" i="45"/>
  <c r="F226" i="45"/>
  <c r="F227" i="45"/>
  <c r="F228" i="45"/>
  <c r="F229" i="45"/>
  <c r="F230" i="45"/>
  <c r="F231" i="45"/>
  <c r="F232" i="45"/>
  <c r="F211" i="45"/>
  <c r="J196" i="45"/>
  <c r="J197" i="45"/>
  <c r="J198" i="45"/>
  <c r="J200" i="45"/>
  <c r="J204" i="45"/>
  <c r="J203" i="45"/>
  <c r="J202" i="45"/>
  <c r="J205" i="45"/>
  <c r="J201" i="45"/>
  <c r="J199" i="45"/>
  <c r="J195" i="45"/>
  <c r="J130" i="45"/>
  <c r="J131" i="45"/>
  <c r="J132" i="45"/>
  <c r="J133" i="45"/>
  <c r="J134" i="45"/>
  <c r="J135" i="45"/>
  <c r="J136" i="45"/>
  <c r="J137" i="45"/>
  <c r="J138" i="45"/>
  <c r="J139" i="45"/>
  <c r="J140" i="45"/>
  <c r="J141" i="45"/>
  <c r="J142" i="45"/>
  <c r="J143" i="45"/>
  <c r="J144" i="45"/>
  <c r="J145" i="45"/>
  <c r="J146" i="45"/>
  <c r="J147" i="45"/>
  <c r="J129" i="45"/>
  <c r="I130" i="45"/>
  <c r="I131" i="45"/>
  <c r="I132" i="45"/>
  <c r="I133" i="45"/>
  <c r="I134" i="45"/>
  <c r="I135" i="45"/>
  <c r="I136" i="45"/>
  <c r="I137" i="45"/>
  <c r="I138" i="45"/>
  <c r="I139" i="45"/>
  <c r="I140" i="45"/>
  <c r="I141" i="45"/>
  <c r="I142" i="45"/>
  <c r="I143" i="45"/>
  <c r="I144" i="45"/>
  <c r="I145" i="45"/>
  <c r="I146" i="45"/>
  <c r="I147" i="45"/>
  <c r="I129" i="45"/>
  <c r="E87" i="8" l="1"/>
  <c r="E80" i="8"/>
  <c r="E76" i="8"/>
  <c r="E81" i="8"/>
  <c r="E83" i="8"/>
  <c r="E82" i="8"/>
  <c r="E84" i="8"/>
  <c r="E78" i="8"/>
  <c r="E86" i="8"/>
  <c r="E77" i="8"/>
  <c r="E85" i="8"/>
  <c r="E79" i="8"/>
  <c r="E75" i="8"/>
  <c r="E48" i="8"/>
  <c r="E49" i="8"/>
  <c r="E47" i="8"/>
  <c r="F25" i="45" l="1"/>
  <c r="G25" i="45" s="1"/>
  <c r="F24" i="45"/>
  <c r="G24" i="45" s="1"/>
  <c r="D134" i="3" l="1"/>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33"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6" i="3"/>
  <c r="H10" i="1"/>
  <c r="N10" i="1" s="1"/>
  <c r="L10" i="1"/>
  <c r="K10" i="1"/>
  <c r="I10" i="1"/>
  <c r="J10" i="1"/>
  <c r="M10" i="1"/>
  <c r="F32" i="45" l="1"/>
  <c r="F33" i="45"/>
  <c r="F34" i="45"/>
  <c r="F35" i="45"/>
  <c r="F36" i="45"/>
  <c r="F37" i="45"/>
  <c r="F38" i="45"/>
  <c r="F39" i="45"/>
  <c r="F40" i="45"/>
  <c r="F41" i="45"/>
  <c r="F42" i="45"/>
  <c r="F43" i="45"/>
  <c r="F44" i="45"/>
  <c r="F45" i="45"/>
  <c r="F46" i="45"/>
  <c r="F47" i="45"/>
  <c r="F48" i="45"/>
  <c r="F49" i="45"/>
  <c r="F50" i="45"/>
  <c r="F51" i="45"/>
  <c r="F52" i="45"/>
  <c r="F53" i="45"/>
  <c r="F31" i="45"/>
  <c r="D16" i="45"/>
  <c r="D17" i="45"/>
  <c r="D18" i="45"/>
  <c r="D19" i="45"/>
  <c r="D21" i="45"/>
  <c r="D22" i="45"/>
  <c r="D23" i="45"/>
  <c r="D24" i="45"/>
  <c r="D25" i="45"/>
  <c r="D15" i="45"/>
  <c r="F209" i="29"/>
  <c r="F210" i="29"/>
  <c r="F211" i="29"/>
  <c r="F212" i="29"/>
  <c r="F213" i="29"/>
  <c r="F214" i="29"/>
  <c r="F215" i="29"/>
  <c r="F216" i="29"/>
  <c r="F217" i="29"/>
  <c r="F218" i="29"/>
  <c r="F219" i="29"/>
  <c r="F220" i="29"/>
  <c r="F221" i="29"/>
  <c r="F222" i="29"/>
  <c r="F223" i="29"/>
  <c r="F224" i="29"/>
  <c r="F225" i="29"/>
  <c r="F226" i="29"/>
  <c r="F227" i="29"/>
  <c r="F228" i="29"/>
  <c r="F229" i="29"/>
  <c r="F208" i="29"/>
  <c r="H232" i="45" l="1"/>
  <c r="I232" i="45" s="1"/>
  <c r="H231" i="45"/>
  <c r="I231" i="45" s="1"/>
  <c r="H229" i="45"/>
  <c r="I229" i="45" s="1"/>
  <c r="H228" i="45"/>
  <c r="I228" i="45" s="1"/>
  <c r="H227" i="45"/>
  <c r="I227" i="45" s="1"/>
  <c r="H226" i="45"/>
  <c r="I226" i="45" s="1"/>
  <c r="H225" i="45"/>
  <c r="I225" i="45" s="1"/>
  <c r="H224" i="45"/>
  <c r="I224" i="45" s="1"/>
  <c r="H223" i="45"/>
  <c r="I223" i="45" s="1"/>
  <c r="H222" i="45"/>
  <c r="I222" i="45" s="1"/>
  <c r="H221" i="45"/>
  <c r="I221" i="45" s="1"/>
  <c r="H220" i="45"/>
  <c r="I220" i="45" s="1"/>
  <c r="H219" i="45"/>
  <c r="I219" i="45" s="1"/>
  <c r="H218" i="45"/>
  <c r="I218" i="45" s="1"/>
  <c r="H217" i="45"/>
  <c r="I217" i="45" s="1"/>
  <c r="H216" i="45"/>
  <c r="I216" i="45" s="1"/>
  <c r="H215" i="45"/>
  <c r="I215" i="45" s="1"/>
  <c r="H214" i="45"/>
  <c r="I214" i="45" s="1"/>
  <c r="H213" i="45"/>
  <c r="I213" i="45" s="1"/>
  <c r="H212" i="45"/>
  <c r="I212" i="45" s="1"/>
  <c r="H211" i="45"/>
  <c r="I211" i="45" s="1"/>
  <c r="J53" i="45"/>
  <c r="I53" i="45"/>
  <c r="J52" i="45"/>
  <c r="I52" i="45"/>
  <c r="J51" i="45"/>
  <c r="I51" i="45"/>
  <c r="J50" i="45"/>
  <c r="I50" i="45"/>
  <c r="J49" i="45"/>
  <c r="I49" i="45"/>
  <c r="J48" i="45"/>
  <c r="I48" i="45"/>
  <c r="J47" i="45"/>
  <c r="I47" i="45"/>
  <c r="J46" i="45"/>
  <c r="I46" i="45"/>
  <c r="J45" i="45"/>
  <c r="I45" i="45"/>
  <c r="J44" i="45"/>
  <c r="I44" i="45"/>
  <c r="J43" i="45"/>
  <c r="I43" i="45"/>
  <c r="J42" i="45"/>
  <c r="I42" i="45"/>
  <c r="J41" i="45"/>
  <c r="I41" i="45"/>
  <c r="J40" i="45"/>
  <c r="I40" i="45"/>
  <c r="J39" i="45"/>
  <c r="I39" i="45"/>
  <c r="J38" i="45"/>
  <c r="I38" i="45"/>
  <c r="J37" i="45"/>
  <c r="I37" i="45"/>
  <c r="J36" i="45"/>
  <c r="I36" i="45"/>
  <c r="J35" i="45"/>
  <c r="I35" i="45"/>
  <c r="J34" i="45"/>
  <c r="I34" i="45"/>
  <c r="J33" i="45"/>
  <c r="I33" i="45"/>
  <c r="J32" i="45"/>
  <c r="I32" i="45"/>
  <c r="J31" i="45"/>
  <c r="I31" i="45"/>
  <c r="F23" i="45"/>
  <c r="G23" i="45" s="1"/>
  <c r="F22" i="45"/>
  <c r="G22" i="45" s="1"/>
  <c r="F21" i="45"/>
  <c r="G21" i="45" s="1"/>
  <c r="C20" i="45"/>
  <c r="F19" i="45"/>
  <c r="G19" i="45" s="1"/>
  <c r="F18" i="45"/>
  <c r="G18" i="45" s="1"/>
  <c r="F17" i="45"/>
  <c r="G17" i="45" s="1"/>
  <c r="F16" i="45"/>
  <c r="G16" i="45" s="1"/>
  <c r="F15" i="45"/>
  <c r="G15" i="45" s="1"/>
  <c r="F130" i="45" l="1"/>
  <c r="F134" i="45"/>
  <c r="F138" i="45"/>
  <c r="F142" i="45"/>
  <c r="F131" i="45"/>
  <c r="F135" i="45"/>
  <c r="F139" i="45"/>
  <c r="F143" i="45"/>
  <c r="F132" i="45"/>
  <c r="F136" i="45"/>
  <c r="F140" i="45"/>
  <c r="F144" i="45"/>
  <c r="F129" i="45"/>
  <c r="F133" i="45"/>
  <c r="F137" i="45"/>
  <c r="F141" i="45"/>
  <c r="F145" i="45"/>
  <c r="D20" i="45"/>
  <c r="F20" i="45"/>
  <c r="G20" i="45" s="1"/>
  <c r="F133" i="29" l="1"/>
  <c r="F134" i="29"/>
  <c r="F135" i="29"/>
  <c r="F136" i="29"/>
  <c r="F137" i="29"/>
  <c r="F138" i="29"/>
  <c r="F139" i="29"/>
  <c r="F140" i="29"/>
  <c r="F141" i="29"/>
  <c r="F142" i="29"/>
  <c r="F143" i="29"/>
  <c r="F144" i="29"/>
  <c r="F145" i="29"/>
  <c r="F146" i="29"/>
  <c r="F147" i="29"/>
  <c r="F148" i="29"/>
  <c r="F149" i="29"/>
  <c r="F132" i="29"/>
  <c r="H229" i="29"/>
  <c r="I229" i="29" s="1"/>
  <c r="H228" i="29"/>
  <c r="I228" i="29" s="1"/>
  <c r="H226" i="29"/>
  <c r="I226" i="29" s="1"/>
  <c r="H225" i="29"/>
  <c r="I225" i="29" s="1"/>
  <c r="H224" i="29"/>
  <c r="I224" i="29" s="1"/>
  <c r="H223" i="29"/>
  <c r="I223" i="29" s="1"/>
  <c r="H222" i="29"/>
  <c r="I222" i="29" s="1"/>
  <c r="H221" i="29"/>
  <c r="I221" i="29" s="1"/>
  <c r="H220" i="29"/>
  <c r="I220" i="29" s="1"/>
  <c r="H219" i="29"/>
  <c r="I219" i="29" s="1"/>
  <c r="H218" i="29"/>
  <c r="I218" i="29" s="1"/>
  <c r="H217" i="29"/>
  <c r="I217" i="29" s="1"/>
  <c r="H216" i="29"/>
  <c r="I216" i="29" s="1"/>
  <c r="H215" i="29"/>
  <c r="I215" i="29" s="1"/>
  <c r="H214" i="29"/>
  <c r="I214" i="29" s="1"/>
  <c r="H213" i="29"/>
  <c r="I213" i="29" s="1"/>
  <c r="H212" i="29"/>
  <c r="I212" i="29" s="1"/>
  <c r="H211" i="29"/>
  <c r="I211" i="29" s="1"/>
  <c r="H210" i="29"/>
  <c r="I210" i="29" s="1"/>
  <c r="H209" i="29"/>
  <c r="I209" i="29" s="1"/>
  <c r="H208" i="29"/>
  <c r="I208" i="29" s="1"/>
  <c r="J149" i="29"/>
  <c r="I149" i="29"/>
  <c r="J148" i="29"/>
  <c r="I148" i="29"/>
  <c r="J147" i="29"/>
  <c r="I147" i="29"/>
  <c r="J146" i="29"/>
  <c r="I146" i="29"/>
  <c r="J145" i="29"/>
  <c r="I145" i="29"/>
  <c r="J144" i="29"/>
  <c r="I144" i="29"/>
  <c r="J143" i="29"/>
  <c r="I143" i="29"/>
  <c r="J142" i="29"/>
  <c r="I142" i="29"/>
  <c r="J141" i="29"/>
  <c r="I141" i="29"/>
  <c r="J140" i="29"/>
  <c r="I140" i="29"/>
  <c r="J139" i="29"/>
  <c r="I139" i="29"/>
  <c r="J138" i="29"/>
  <c r="I138" i="29"/>
  <c r="J137" i="29"/>
  <c r="I137" i="29"/>
  <c r="J136" i="29"/>
  <c r="I136" i="29"/>
  <c r="J135" i="29"/>
  <c r="I135" i="29"/>
  <c r="J134" i="29"/>
  <c r="I134" i="29"/>
  <c r="J133" i="29"/>
  <c r="I133" i="29"/>
  <c r="J132" i="29"/>
  <c r="I132" i="29"/>
  <c r="G39" i="37" l="1"/>
  <c r="G38" i="37"/>
  <c r="F172" i="12" l="1"/>
  <c r="G172" i="12" s="1"/>
  <c r="F168" i="12"/>
  <c r="G168" i="12" s="1"/>
  <c r="D168" i="12"/>
  <c r="F244" i="35" l="1"/>
  <c r="F88" i="35"/>
  <c r="I22" i="35"/>
  <c r="M8" i="35"/>
  <c r="L10" i="34" l="1"/>
  <c r="L21" i="34"/>
  <c r="L35" i="34"/>
  <c r="L60" i="34"/>
  <c r="L74" i="34"/>
  <c r="L92" i="34"/>
  <c r="L100" i="34"/>
  <c r="L117" i="34"/>
  <c r="L140" i="34"/>
  <c r="L152" i="34"/>
  <c r="L165" i="34"/>
  <c r="L180" i="34"/>
  <c r="L191" i="34"/>
  <c r="L207" i="34"/>
  <c r="L218" i="34"/>
  <c r="L230" i="34"/>
  <c r="L243" i="34"/>
  <c r="L257" i="34"/>
  <c r="E214" i="34"/>
  <c r="E215" i="34"/>
  <c r="E216" i="34"/>
  <c r="E217" i="34"/>
  <c r="F224" i="34" s="1"/>
  <c r="E218" i="34"/>
  <c r="E219" i="34"/>
  <c r="E224" i="34"/>
  <c r="E213" i="34"/>
  <c r="E7" i="34"/>
  <c r="E8" i="34"/>
  <c r="E9" i="34"/>
  <c r="E10" i="34"/>
  <c r="E11" i="34"/>
  <c r="E12" i="34"/>
  <c r="E13" i="34"/>
  <c r="E14" i="34"/>
  <c r="E15" i="34"/>
  <c r="E16" i="34"/>
  <c r="E19" i="34"/>
  <c r="E20" i="34"/>
  <c r="E21" i="34"/>
  <c r="E22" i="34"/>
  <c r="E23" i="34"/>
  <c r="E24" i="34"/>
  <c r="E25" i="34"/>
  <c r="E26" i="34"/>
  <c r="E27" i="34"/>
  <c r="E18" i="34"/>
  <c r="E29" i="34"/>
  <c r="E42" i="34"/>
  <c r="E32" i="34"/>
  <c r="E33" i="34"/>
  <c r="E34" i="34"/>
  <c r="E35" i="34"/>
  <c r="E36" i="34"/>
  <c r="E37" i="34"/>
  <c r="E38" i="34"/>
  <c r="E39" i="34"/>
  <c r="E40" i="34"/>
  <c r="E31" i="34"/>
  <c r="E45" i="34"/>
  <c r="E46" i="34"/>
  <c r="E47" i="34"/>
  <c r="E48" i="34"/>
  <c r="E49" i="34"/>
  <c r="E50" i="34"/>
  <c r="E51" i="34"/>
  <c r="E52" i="34"/>
  <c r="E53" i="34"/>
  <c r="E44" i="34"/>
  <c r="E58" i="34"/>
  <c r="E59" i="34"/>
  <c r="E60" i="34"/>
  <c r="E61" i="34"/>
  <c r="E62" i="34"/>
  <c r="E63" i="34"/>
  <c r="E64" i="34"/>
  <c r="E65" i="34"/>
  <c r="E66" i="34"/>
  <c r="E57" i="34"/>
  <c r="E71" i="34"/>
  <c r="E72" i="34"/>
  <c r="E73" i="34"/>
  <c r="E74" i="34"/>
  <c r="E75" i="34"/>
  <c r="E76" i="34"/>
  <c r="E77" i="34"/>
  <c r="E78" i="34"/>
  <c r="E79" i="34"/>
  <c r="E84" i="34"/>
  <c r="E85" i="34"/>
  <c r="E86" i="34"/>
  <c r="E87" i="34"/>
  <c r="E88" i="34"/>
  <c r="E89" i="34"/>
  <c r="E90" i="34"/>
  <c r="E91" i="34"/>
  <c r="E92" i="34"/>
  <c r="F94" i="34" s="1"/>
  <c r="E93" i="34"/>
  <c r="E94" i="34"/>
  <c r="E83" i="34"/>
  <c r="E97" i="34"/>
  <c r="E98" i="34"/>
  <c r="E99" i="34"/>
  <c r="E100" i="34"/>
  <c r="E101" i="34"/>
  <c r="E102" i="34"/>
  <c r="E103" i="34"/>
  <c r="E104" i="34"/>
  <c r="E105" i="34"/>
  <c r="E96" i="34"/>
  <c r="E110" i="34"/>
  <c r="E111" i="34"/>
  <c r="E112" i="34"/>
  <c r="E113" i="34"/>
  <c r="E114" i="34"/>
  <c r="E115" i="34"/>
  <c r="E116" i="34"/>
  <c r="E117" i="34"/>
  <c r="E118" i="34"/>
  <c r="E123" i="34"/>
  <c r="E122" i="34"/>
  <c r="E136" i="34"/>
  <c r="E137" i="34"/>
  <c r="E138" i="34"/>
  <c r="E139" i="34"/>
  <c r="E140" i="34"/>
  <c r="E141" i="34"/>
  <c r="E142" i="34"/>
  <c r="E143" i="34"/>
  <c r="E144" i="34"/>
  <c r="E149" i="34"/>
  <c r="E150" i="34"/>
  <c r="E151" i="34"/>
  <c r="E152" i="34"/>
  <c r="E153" i="34"/>
  <c r="E154" i="34"/>
  <c r="E155" i="34"/>
  <c r="E156" i="34"/>
  <c r="E157" i="34"/>
  <c r="E162" i="34"/>
  <c r="E163" i="34"/>
  <c r="E164" i="34"/>
  <c r="E165" i="34"/>
  <c r="E166" i="34"/>
  <c r="E167" i="34"/>
  <c r="E168" i="34"/>
  <c r="E169" i="34"/>
  <c r="E170" i="34"/>
  <c r="E175" i="34"/>
  <c r="E176" i="34"/>
  <c r="E177" i="34"/>
  <c r="E178" i="34"/>
  <c r="E179" i="34"/>
  <c r="E180" i="34"/>
  <c r="E181" i="34"/>
  <c r="E182" i="34"/>
  <c r="E183" i="34"/>
  <c r="E201" i="34"/>
  <c r="E202" i="34"/>
  <c r="E203" i="34"/>
  <c r="E204" i="34"/>
  <c r="E205" i="34"/>
  <c r="E206" i="34"/>
  <c r="E207" i="34"/>
  <c r="E208" i="34"/>
  <c r="E209" i="34"/>
  <c r="E227" i="34"/>
  <c r="E228" i="34"/>
  <c r="E229" i="34"/>
  <c r="E230" i="34"/>
  <c r="E231" i="34"/>
  <c r="E232" i="34"/>
  <c r="E233" i="34"/>
  <c r="E234" i="34"/>
  <c r="E235" i="34"/>
  <c r="E240" i="34"/>
  <c r="E241" i="34"/>
  <c r="E242" i="34"/>
  <c r="E243" i="34"/>
  <c r="E244" i="34"/>
  <c r="E253" i="34"/>
  <c r="E254" i="34"/>
  <c r="E255" i="34"/>
  <c r="E256" i="34"/>
  <c r="E257" i="34"/>
  <c r="F263" i="34" s="1"/>
  <c r="E258" i="34"/>
  <c r="E259" i="34"/>
  <c r="E260" i="34"/>
  <c r="E261" i="34"/>
  <c r="E263" i="34"/>
  <c r="E264" i="34"/>
  <c r="E252" i="34"/>
  <c r="F250" i="34" l="1"/>
  <c r="E251" i="34"/>
  <c r="E250" i="34"/>
  <c r="E239" i="34"/>
  <c r="E238" i="34"/>
  <c r="E237" i="34"/>
  <c r="F237" i="34" s="1"/>
  <c r="E226" i="34"/>
  <c r="E225" i="34"/>
  <c r="E212" i="34"/>
  <c r="E211" i="34"/>
  <c r="F211" i="34" s="1"/>
  <c r="E200" i="34"/>
  <c r="E199" i="34"/>
  <c r="E198" i="34"/>
  <c r="E189" i="34"/>
  <c r="E188" i="34"/>
  <c r="E187" i="34"/>
  <c r="E186" i="34"/>
  <c r="E185" i="34"/>
  <c r="F185" i="34" s="1"/>
  <c r="E174" i="34"/>
  <c r="E173" i="34"/>
  <c r="E172" i="34"/>
  <c r="F172" i="34" s="1"/>
  <c r="E161" i="34"/>
  <c r="E160" i="34"/>
  <c r="E159" i="34"/>
  <c r="E148" i="34"/>
  <c r="E147" i="34"/>
  <c r="E146" i="34"/>
  <c r="F146" i="34" s="1"/>
  <c r="E135" i="34"/>
  <c r="E134" i="34"/>
  <c r="E133" i="34"/>
  <c r="E121" i="34"/>
  <c r="E120" i="34"/>
  <c r="F120" i="34" s="1"/>
  <c r="E109" i="34"/>
  <c r="E108" i="34"/>
  <c r="E107" i="34"/>
  <c r="E95" i="34"/>
  <c r="E82" i="34"/>
  <c r="E81" i="34"/>
  <c r="E70" i="34"/>
  <c r="E69" i="34"/>
  <c r="E68" i="34"/>
  <c r="E56" i="34"/>
  <c r="E55" i="34"/>
  <c r="E17" i="34"/>
  <c r="E6" i="34"/>
  <c r="E263" i="33"/>
  <c r="E253" i="33"/>
  <c r="E252" i="33"/>
  <c r="E240" i="33"/>
  <c r="E241" i="33"/>
  <c r="E250" i="33"/>
  <c r="E251" i="33"/>
  <c r="E239" i="33"/>
  <c r="E227" i="33"/>
  <c r="E228" i="33"/>
  <c r="E237" i="33"/>
  <c r="E238" i="33"/>
  <c r="E226" i="33"/>
  <c r="E214" i="33"/>
  <c r="E215" i="33"/>
  <c r="E216" i="33"/>
  <c r="E217" i="33"/>
  <c r="E224" i="33"/>
  <c r="E225" i="33"/>
  <c r="E213" i="33"/>
  <c r="E201" i="33"/>
  <c r="E202" i="33"/>
  <c r="E211" i="33"/>
  <c r="E212" i="33"/>
  <c r="E200" i="33"/>
  <c r="E188" i="33"/>
  <c r="E189" i="33"/>
  <c r="E190" i="33"/>
  <c r="E191" i="33"/>
  <c r="E192" i="33"/>
  <c r="E198" i="33"/>
  <c r="E199" i="33"/>
  <c r="E187" i="33"/>
  <c r="E175" i="33"/>
  <c r="E176" i="33"/>
  <c r="E185" i="33"/>
  <c r="E186" i="33"/>
  <c r="E174" i="33"/>
  <c r="E173" i="33"/>
  <c r="E172" i="33"/>
  <c r="E162" i="33"/>
  <c r="E163" i="33"/>
  <c r="E164" i="33"/>
  <c r="E161" i="33"/>
  <c r="E149" i="33"/>
  <c r="E150" i="33"/>
  <c r="E159" i="33"/>
  <c r="E160" i="33"/>
  <c r="E148" i="33"/>
  <c r="M147" i="33"/>
  <c r="M146" i="33"/>
  <c r="M136" i="33"/>
  <c r="M135" i="33"/>
  <c r="E136" i="33"/>
  <c r="E146" i="33"/>
  <c r="E147" i="33"/>
  <c r="E135" i="33"/>
  <c r="E134" i="33"/>
  <c r="E133" i="33"/>
  <c r="E125" i="33"/>
  <c r="E124" i="33"/>
  <c r="E123" i="33"/>
  <c r="E122" i="33"/>
  <c r="E121" i="33"/>
  <c r="E120" i="33"/>
  <c r="E110" i="33"/>
  <c r="E111" i="33"/>
  <c r="E109" i="33"/>
  <c r="E108" i="33"/>
  <c r="E107" i="33"/>
  <c r="E97" i="33"/>
  <c r="E96" i="33"/>
  <c r="E95" i="33"/>
  <c r="E94" i="33"/>
  <c r="E84" i="33"/>
  <c r="E85" i="33"/>
  <c r="E86" i="33"/>
  <c r="E87" i="33"/>
  <c r="E83" i="33"/>
  <c r="E82" i="33"/>
  <c r="E81" i="33"/>
  <c r="E71" i="33"/>
  <c r="E70" i="33"/>
  <c r="L60" i="33"/>
  <c r="E69" i="33" l="1"/>
  <c r="E68" i="33"/>
  <c r="E58" i="33"/>
  <c r="E59" i="33"/>
  <c r="E60" i="33"/>
  <c r="E61" i="33"/>
  <c r="E62" i="33"/>
  <c r="E63" i="33"/>
  <c r="E64" i="33"/>
  <c r="E57" i="33"/>
  <c r="E45" i="33"/>
  <c r="E55" i="33"/>
  <c r="E56" i="33"/>
  <c r="E44" i="33"/>
  <c r="E29" i="33"/>
  <c r="E18" i="33"/>
  <c r="E7" i="33"/>
  <c r="E8" i="33"/>
  <c r="E9" i="33"/>
  <c r="E10" i="33"/>
  <c r="E11" i="33"/>
  <c r="E12" i="33"/>
  <c r="E13" i="33"/>
  <c r="E14" i="33"/>
  <c r="E15" i="33"/>
  <c r="E16" i="33"/>
  <c r="E17" i="33"/>
  <c r="E6" i="33"/>
  <c r="F176" i="3" l="1"/>
  <c r="G176" i="3" s="1"/>
  <c r="F156" i="3"/>
  <c r="G156" i="3" s="1"/>
  <c r="F175" i="3"/>
  <c r="F165" i="3"/>
  <c r="G165" i="3" s="1"/>
  <c r="F133" i="3" l="1"/>
  <c r="G133" i="3" s="1"/>
  <c r="F135" i="3"/>
  <c r="G135" i="3" s="1"/>
  <c r="F134" i="3"/>
  <c r="G134" i="3" s="1"/>
  <c r="F139" i="3"/>
  <c r="G139" i="3" s="1"/>
  <c r="F137" i="3"/>
  <c r="G137" i="3" s="1"/>
  <c r="F140" i="3"/>
  <c r="G140" i="3" s="1"/>
  <c r="F136" i="3"/>
  <c r="G136" i="3" s="1"/>
  <c r="F138" i="3"/>
  <c r="G138" i="3" s="1"/>
  <c r="F145" i="3"/>
  <c r="F146" i="3"/>
  <c r="G146" i="3" s="1"/>
  <c r="F144" i="3"/>
  <c r="G144" i="3" s="1"/>
  <c r="F141" i="3"/>
  <c r="G141" i="3" s="1"/>
  <c r="F142" i="3"/>
  <c r="F151" i="3"/>
  <c r="G151" i="3" s="1"/>
  <c r="F150" i="3"/>
  <c r="G150" i="3" s="1"/>
  <c r="F147" i="3"/>
  <c r="G147" i="3" s="1"/>
  <c r="F148" i="3"/>
  <c r="G148" i="3" s="1"/>
  <c r="F149" i="3"/>
  <c r="F153" i="3"/>
  <c r="G153" i="3" s="1"/>
  <c r="F158" i="3"/>
  <c r="G158" i="3" s="1"/>
  <c r="F152" i="3"/>
  <c r="F157" i="3"/>
  <c r="G157" i="3" s="1"/>
  <c r="F154" i="3"/>
  <c r="G154" i="3" s="1"/>
  <c r="F155" i="3"/>
  <c r="G155" i="3" s="1"/>
  <c r="F167" i="3"/>
  <c r="G167" i="3" s="1"/>
  <c r="F166" i="3"/>
  <c r="G166" i="3" s="1"/>
  <c r="F159" i="3"/>
  <c r="F161" i="3"/>
  <c r="G161" i="3" s="1"/>
  <c r="F162" i="3"/>
  <c r="G162" i="3" s="1"/>
  <c r="F163" i="3"/>
  <c r="G163" i="3" s="1"/>
  <c r="F164" i="3"/>
  <c r="G164" i="3" s="1"/>
  <c r="F172" i="3"/>
  <c r="F169" i="3"/>
  <c r="F174" i="3"/>
  <c r="G174" i="3" s="1"/>
  <c r="F171" i="3"/>
  <c r="F173" i="3"/>
  <c r="F178" i="3"/>
  <c r="F170" i="3"/>
  <c r="G170" i="3" s="1"/>
  <c r="C102" i="32" l="1"/>
  <c r="I31" i="29" l="1"/>
  <c r="I32" i="29"/>
  <c r="I33" i="29"/>
  <c r="I34" i="29"/>
  <c r="I35" i="29"/>
  <c r="I36" i="29"/>
  <c r="I37" i="29"/>
  <c r="I38" i="29"/>
  <c r="I39" i="29"/>
  <c r="I40" i="29"/>
  <c r="I41" i="29"/>
  <c r="I42" i="29"/>
  <c r="I43" i="29"/>
  <c r="I44" i="29"/>
  <c r="I45" i="29"/>
  <c r="I46" i="29"/>
  <c r="I47" i="29"/>
  <c r="I48" i="29"/>
  <c r="I49" i="29"/>
  <c r="I51" i="29"/>
  <c r="I30" i="29"/>
  <c r="H50" i="29" l="1"/>
  <c r="G50" i="29"/>
  <c r="I50" i="29" s="1"/>
  <c r="G7" i="23" l="1"/>
  <c r="G8" i="23"/>
  <c r="G9" i="23"/>
  <c r="G10" i="23"/>
  <c r="G12" i="23"/>
  <c r="G13" i="23"/>
  <c r="G14" i="23"/>
  <c r="G15" i="23"/>
  <c r="G16" i="23"/>
  <c r="G17" i="23"/>
  <c r="G18" i="23"/>
  <c r="G19" i="23"/>
  <c r="G21" i="23"/>
  <c r="G22" i="23"/>
  <c r="G23" i="23"/>
  <c r="G24" i="23"/>
  <c r="G25" i="23"/>
  <c r="G26" i="23"/>
  <c r="G27" i="23"/>
  <c r="G28" i="23"/>
  <c r="G29" i="23"/>
  <c r="G30" i="23"/>
  <c r="G31" i="23"/>
  <c r="G33" i="23"/>
  <c r="G34" i="23"/>
  <c r="G35" i="23"/>
  <c r="G36" i="23"/>
  <c r="G38" i="23"/>
  <c r="G39" i="23"/>
  <c r="G40" i="23"/>
  <c r="G42" i="23"/>
  <c r="G43" i="23"/>
  <c r="G44" i="23"/>
  <c r="G45" i="23"/>
  <c r="G46" i="23"/>
  <c r="G47" i="23"/>
  <c r="G48" i="23"/>
  <c r="G49" i="23"/>
  <c r="G50" i="23"/>
  <c r="G51" i="23"/>
  <c r="G52" i="23"/>
  <c r="G53" i="23"/>
  <c r="G54" i="23"/>
  <c r="G55" i="23"/>
  <c r="G56" i="23"/>
  <c r="G57" i="23"/>
  <c r="G58" i="23"/>
  <c r="G59" i="23"/>
  <c r="G60" i="23"/>
  <c r="G61" i="23"/>
  <c r="G62" i="23"/>
  <c r="G63" i="23"/>
  <c r="G64" i="23"/>
  <c r="G65" i="23"/>
  <c r="G66" i="23"/>
  <c r="G67" i="23"/>
  <c r="G68" i="23"/>
  <c r="G69" i="23"/>
  <c r="G73" i="23"/>
  <c r="G74" i="23"/>
  <c r="G76" i="23"/>
  <c r="G77" i="23"/>
  <c r="G78" i="23"/>
  <c r="G79" i="23"/>
  <c r="G80" i="23"/>
  <c r="G81" i="23"/>
  <c r="G82" i="23"/>
  <c r="G83" i="23"/>
  <c r="G84" i="23"/>
  <c r="G85" i="23"/>
  <c r="G86" i="23"/>
  <c r="G87" i="23"/>
  <c r="G88" i="23"/>
  <c r="G89" i="23"/>
  <c r="G90" i="23"/>
  <c r="G92" i="23"/>
  <c r="G93" i="23"/>
  <c r="G94" i="23"/>
  <c r="G95" i="23"/>
  <c r="G96" i="23"/>
  <c r="G97" i="23"/>
  <c r="G101" i="23"/>
  <c r="G102" i="23"/>
  <c r="G103" i="23"/>
  <c r="G104" i="23"/>
  <c r="G105" i="23"/>
  <c r="G106" i="23"/>
  <c r="G107" i="23"/>
  <c r="G108" i="23"/>
  <c r="G109" i="23"/>
  <c r="G110" i="23"/>
  <c r="G112" i="23"/>
  <c r="G113" i="23"/>
  <c r="G114" i="23"/>
  <c r="G115" i="23"/>
  <c r="G117" i="23"/>
  <c r="G119" i="23"/>
  <c r="G120" i="23"/>
  <c r="G121" i="23"/>
  <c r="G122" i="23"/>
  <c r="G123" i="23"/>
  <c r="G124" i="23"/>
  <c r="G126" i="23"/>
  <c r="G128" i="23"/>
  <c r="G129" i="23"/>
  <c r="G130" i="23"/>
  <c r="G131" i="23"/>
  <c r="G132" i="23"/>
  <c r="G134" i="23"/>
  <c r="G135" i="23"/>
  <c r="G137" i="23"/>
  <c r="G138" i="23"/>
  <c r="G139" i="23"/>
  <c r="G140" i="23"/>
  <c r="G141" i="23"/>
  <c r="G142" i="23"/>
  <c r="G143" i="23"/>
  <c r="G144" i="23"/>
  <c r="G145" i="23"/>
  <c r="G146" i="23"/>
  <c r="G147" i="23"/>
  <c r="G148" i="23"/>
  <c r="G149" i="23"/>
  <c r="G150" i="23"/>
  <c r="G152" i="23"/>
  <c r="G153" i="23"/>
  <c r="G154" i="23"/>
  <c r="G156" i="23"/>
  <c r="G157" i="23"/>
  <c r="G159" i="23"/>
  <c r="G160" i="23"/>
  <c r="G161" i="23"/>
  <c r="G162" i="23"/>
  <c r="G163" i="23"/>
  <c r="G165" i="23"/>
  <c r="G166" i="23"/>
  <c r="G168" i="23"/>
  <c r="G169" i="23"/>
  <c r="G170" i="23"/>
  <c r="G172" i="23"/>
  <c r="G173" i="23"/>
  <c r="G174" i="23"/>
  <c r="G175" i="23"/>
  <c r="G176" i="23"/>
  <c r="G177" i="23"/>
  <c r="G179" i="23"/>
  <c r="G180" i="23"/>
  <c r="G181" i="23"/>
  <c r="G183" i="23"/>
  <c r="G184" i="23"/>
  <c r="G185" i="23"/>
  <c r="G186" i="23"/>
  <c r="G187" i="23"/>
  <c r="G188" i="23"/>
  <c r="G189" i="23"/>
  <c r="G190" i="23"/>
  <c r="G191" i="23"/>
  <c r="G192" i="23"/>
  <c r="G193" i="23"/>
  <c r="G6" i="23"/>
  <c r="B119" i="21" l="1"/>
  <c r="D11" i="21" s="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20" i="21"/>
  <c r="C6" i="21"/>
  <c r="D116" i="21" l="1"/>
  <c r="D108" i="21"/>
  <c r="D100" i="21"/>
  <c r="D92" i="21"/>
  <c r="D76" i="21"/>
  <c r="D119" i="21"/>
  <c r="D115" i="21"/>
  <c r="D111" i="21"/>
  <c r="D103" i="21"/>
  <c r="D99" i="21"/>
  <c r="D91" i="21"/>
  <c r="D87" i="21"/>
  <c r="D83" i="21"/>
  <c r="D75" i="21"/>
  <c r="D71" i="21"/>
  <c r="D67" i="21"/>
  <c r="D63" i="21"/>
  <c r="D55" i="21"/>
  <c r="D51" i="21"/>
  <c r="D47" i="21"/>
  <c r="D43" i="21"/>
  <c r="D39" i="21"/>
  <c r="D35" i="21"/>
  <c r="D31" i="21"/>
  <c r="D27" i="21"/>
  <c r="D23" i="21"/>
  <c r="D19" i="21"/>
  <c r="D15" i="21"/>
  <c r="D7" i="21"/>
  <c r="D118" i="21"/>
  <c r="D114" i="21"/>
  <c r="D110" i="21"/>
  <c r="D106" i="21"/>
  <c r="D102" i="21"/>
  <c r="D98" i="21"/>
  <c r="D94" i="21"/>
  <c r="D90" i="21"/>
  <c r="D86" i="21"/>
  <c r="D82" i="21"/>
  <c r="D78" i="21"/>
  <c r="D74" i="21"/>
  <c r="D70" i="21"/>
  <c r="D66" i="21"/>
  <c r="D62" i="21"/>
  <c r="D58" i="21"/>
  <c r="D54" i="21"/>
  <c r="D50" i="21"/>
  <c r="D46" i="21"/>
  <c r="D42" i="21"/>
  <c r="D38" i="21"/>
  <c r="D34" i="21"/>
  <c r="D30" i="21"/>
  <c r="D26" i="21"/>
  <c r="D22" i="21"/>
  <c r="D18" i="21"/>
  <c r="D14" i="21"/>
  <c r="D10" i="21"/>
  <c r="D117" i="21"/>
  <c r="D113" i="21"/>
  <c r="D109" i="21"/>
  <c r="D105" i="21"/>
  <c r="D101" i="21"/>
  <c r="D97" i="21"/>
  <c r="D93" i="21"/>
  <c r="D89" i="21"/>
  <c r="D85" i="21"/>
  <c r="D81" i="21"/>
  <c r="D77" i="21"/>
  <c r="D73" i="21"/>
  <c r="D69" i="21"/>
  <c r="D65" i="21"/>
  <c r="D61" i="21"/>
  <c r="D57" i="21"/>
  <c r="D53" i="21"/>
  <c r="D49" i="21"/>
  <c r="D45" i="21"/>
  <c r="D41" i="21"/>
  <c r="D37" i="21"/>
  <c r="D33" i="21"/>
  <c r="D29" i="21"/>
  <c r="D25" i="21"/>
  <c r="D21" i="21"/>
  <c r="D17" i="21"/>
  <c r="D13" i="21"/>
  <c r="D9" i="21"/>
  <c r="D6" i="21"/>
  <c r="D112" i="21"/>
  <c r="D104" i="21"/>
  <c r="D96" i="21"/>
  <c r="D88" i="21"/>
  <c r="D84" i="21"/>
  <c r="D80" i="21"/>
  <c r="D72" i="21"/>
  <c r="D68" i="21"/>
  <c r="D64" i="21"/>
  <c r="D60" i="21"/>
  <c r="D56" i="21"/>
  <c r="D52" i="21"/>
  <c r="D48" i="21"/>
  <c r="D44" i="21"/>
  <c r="D40" i="21"/>
  <c r="D36" i="21"/>
  <c r="D32" i="21"/>
  <c r="D28" i="21"/>
  <c r="D24" i="21"/>
  <c r="D20" i="21"/>
  <c r="D16" i="21"/>
  <c r="D12" i="21"/>
  <c r="D8" i="21"/>
  <c r="D107" i="21"/>
  <c r="D95" i="21"/>
  <c r="D79" i="21"/>
  <c r="D59" i="21"/>
  <c r="F10" i="12"/>
  <c r="G10" i="12" s="1"/>
  <c r="F67" i="12"/>
  <c r="G67" i="12" s="1"/>
  <c r="F114" i="12"/>
  <c r="G114" i="12" s="1"/>
  <c r="F102" i="12"/>
  <c r="G102" i="12" s="1"/>
  <c r="F8" i="12"/>
  <c r="G8" i="12" s="1"/>
  <c r="F46" i="12"/>
  <c r="G6" i="12"/>
  <c r="F6" i="12"/>
  <c r="G122" i="12"/>
  <c r="F122" i="12"/>
  <c r="G145" i="12"/>
  <c r="F145" i="12"/>
  <c r="F134" i="12"/>
  <c r="F17" i="12" l="1"/>
  <c r="G17" i="12" s="1"/>
  <c r="F55" i="12"/>
  <c r="G55" i="12" s="1"/>
  <c r="F148" i="12"/>
  <c r="G148" i="12" s="1"/>
  <c r="F97" i="12"/>
  <c r="G97" i="12" s="1"/>
  <c r="F47" i="12"/>
  <c r="G47" i="12" s="1"/>
  <c r="F95" i="12"/>
  <c r="G95" i="12" s="1"/>
  <c r="F107" i="12"/>
  <c r="G107" i="12" s="1"/>
  <c r="F164" i="12"/>
  <c r="G164" i="12" s="1"/>
  <c r="F68" i="12"/>
  <c r="G68" i="12" s="1"/>
  <c r="F153" i="12"/>
  <c r="G153" i="12" s="1"/>
  <c r="F60" i="12"/>
  <c r="G60" i="12" s="1"/>
  <c r="F53" i="12"/>
  <c r="G53" i="12" s="1"/>
  <c r="F71" i="12"/>
  <c r="G71" i="12" s="1"/>
  <c r="F29" i="12"/>
  <c r="G29" i="12" s="1"/>
  <c r="F125" i="12"/>
  <c r="G125" i="12" s="1"/>
  <c r="F49" i="12"/>
  <c r="G49" i="12" s="1"/>
  <c r="F57" i="12"/>
  <c r="G57" i="12" s="1"/>
  <c r="F124" i="12"/>
  <c r="G124" i="12" s="1"/>
  <c r="F137" i="12"/>
  <c r="G137" i="12" s="1"/>
  <c r="F150" i="12"/>
  <c r="G150" i="12" s="1"/>
  <c r="F72" i="12"/>
  <c r="G72" i="12" s="1"/>
  <c r="F144" i="12"/>
  <c r="G144" i="12" s="1"/>
  <c r="F163" i="12"/>
  <c r="G163" i="12" s="1"/>
  <c r="F22" i="12"/>
  <c r="G22" i="12" s="1"/>
  <c r="F82" i="12"/>
  <c r="G82" i="12" s="1"/>
  <c r="F14" i="12"/>
  <c r="G14" i="12" s="1"/>
  <c r="F9" i="12"/>
  <c r="G9" i="12" s="1"/>
  <c r="F56" i="12"/>
  <c r="G56" i="12" s="1"/>
  <c r="F151" i="12"/>
  <c r="G151" i="12" s="1"/>
  <c r="F77" i="12"/>
  <c r="G77" i="12" s="1"/>
  <c r="F41" i="12"/>
  <c r="G41" i="12" s="1"/>
  <c r="F152" i="12"/>
  <c r="G152" i="12" s="1"/>
  <c r="F45" i="12"/>
  <c r="G45" i="12" s="1"/>
  <c r="F100" i="12"/>
  <c r="G100" i="12" s="1"/>
  <c r="F27" i="12"/>
  <c r="G27" i="12" s="1"/>
  <c r="F121" i="12"/>
  <c r="G121" i="12" s="1"/>
  <c r="F23" i="12"/>
  <c r="G23" i="12" s="1"/>
  <c r="F94" i="12"/>
  <c r="G94" i="12" s="1"/>
  <c r="F129" i="12"/>
  <c r="G129" i="12" s="1"/>
  <c r="F130" i="12"/>
  <c r="G130" i="12" s="1"/>
  <c r="F123" i="12"/>
  <c r="G123" i="12" s="1"/>
  <c r="F157" i="12"/>
  <c r="G157" i="12" s="1"/>
  <c r="F40" i="12"/>
  <c r="G40" i="12" s="1"/>
  <c r="F61" i="12"/>
  <c r="G61" i="12" s="1"/>
  <c r="F106" i="12"/>
  <c r="G106" i="12" s="1"/>
  <c r="F155" i="12"/>
  <c r="G155" i="12" s="1"/>
  <c r="F30" i="12"/>
  <c r="G30" i="12" s="1"/>
  <c r="F32" i="12"/>
  <c r="G32" i="12" s="1"/>
  <c r="F146" i="12"/>
  <c r="G146" i="12" s="1"/>
  <c r="F103" i="12"/>
  <c r="G103" i="12" s="1"/>
  <c r="F154" i="12"/>
  <c r="G154" i="12" s="1"/>
  <c r="F16" i="12"/>
  <c r="G16" i="12" s="1"/>
  <c r="F37" i="12"/>
  <c r="G37" i="12" s="1"/>
  <c r="F43" i="12"/>
  <c r="G43" i="12" s="1"/>
  <c r="F101" i="12"/>
  <c r="G101" i="12" s="1"/>
  <c r="F131" i="12"/>
  <c r="G131" i="12" s="1"/>
  <c r="F160" i="12"/>
  <c r="G160" i="12" s="1"/>
  <c r="F143" i="12"/>
  <c r="G143" i="12" s="1"/>
  <c r="F36" i="12"/>
  <c r="G36" i="12" s="1"/>
  <c r="F75" i="12"/>
  <c r="G75" i="12" s="1"/>
  <c r="F166" i="12"/>
  <c r="G166" i="12" s="1"/>
  <c r="F34" i="12"/>
  <c r="G34" i="12" s="1"/>
  <c r="F85" i="12"/>
  <c r="G85" i="12" s="1"/>
  <c r="F48" i="12"/>
  <c r="G48" i="12" s="1"/>
  <c r="F167" i="12"/>
  <c r="G167" i="12" s="1"/>
  <c r="F79" i="12"/>
  <c r="G79" i="12" s="1"/>
  <c r="F7" i="12"/>
  <c r="G7" i="12" s="1"/>
  <c r="F54" i="12"/>
  <c r="G54" i="12" s="1"/>
  <c r="F110" i="12"/>
  <c r="G110" i="12" s="1"/>
  <c r="F74" i="12"/>
  <c r="G74" i="12" s="1"/>
  <c r="F127" i="12"/>
  <c r="G127" i="12" s="1"/>
  <c r="F92" i="12"/>
  <c r="G92" i="12" s="1"/>
  <c r="F25" i="12"/>
  <c r="G25" i="12" s="1"/>
  <c r="F109" i="12"/>
  <c r="G109" i="12" s="1"/>
  <c r="F70" i="12"/>
  <c r="G70" i="12" s="1"/>
  <c r="F19" i="12"/>
  <c r="G19" i="12" s="1"/>
  <c r="F147" i="12"/>
  <c r="G147" i="12" s="1"/>
  <c r="F64" i="12"/>
  <c r="G64" i="12" s="1"/>
  <c r="F99" i="12"/>
  <c r="G99" i="12" s="1"/>
  <c r="F105" i="12"/>
  <c r="G105" i="12" s="1"/>
  <c r="F119" i="12"/>
  <c r="G119" i="12" s="1"/>
  <c r="F135" i="12"/>
  <c r="G135" i="12" s="1"/>
  <c r="F156" i="12"/>
  <c r="G156" i="12" s="1"/>
  <c r="F11" i="12"/>
  <c r="G11" i="12" s="1"/>
  <c r="F139" i="12"/>
  <c r="G139" i="12" s="1"/>
  <c r="F59" i="12"/>
  <c r="G59" i="12" s="1"/>
  <c r="F18" i="12"/>
  <c r="G18" i="12" s="1"/>
  <c r="F93" i="12"/>
  <c r="G93" i="12" s="1"/>
  <c r="F132" i="12"/>
  <c r="G132" i="12" s="1"/>
  <c r="F165" i="12"/>
  <c r="G165" i="12" s="1"/>
  <c r="F87" i="12"/>
  <c r="G87" i="12" s="1"/>
  <c r="F138" i="12"/>
  <c r="G138" i="12" s="1"/>
  <c r="F20" i="12"/>
  <c r="G20" i="12" s="1"/>
  <c r="F158" i="12"/>
  <c r="G158" i="12" s="1"/>
  <c r="F96" i="12"/>
  <c r="G96" i="12" s="1"/>
  <c r="F142" i="12"/>
  <c r="G142" i="12" s="1"/>
  <c r="F117" i="12"/>
  <c r="G117" i="12" s="1"/>
  <c r="F73" i="12"/>
  <c r="G73" i="12" s="1"/>
  <c r="F170" i="12"/>
  <c r="G170" i="12" s="1"/>
  <c r="F171" i="12"/>
  <c r="G171" i="12" s="1"/>
  <c r="F42" i="12"/>
  <c r="G42" i="12" s="1"/>
  <c r="D17" i="12"/>
  <c r="D55" i="12"/>
  <c r="D148" i="12"/>
  <c r="D97" i="12"/>
  <c r="D47" i="12"/>
  <c r="D95" i="12"/>
  <c r="D107" i="12"/>
  <c r="D164" i="12"/>
  <c r="D68" i="12"/>
  <c r="D153" i="12"/>
  <c r="D60" i="12"/>
  <c r="D53" i="12"/>
  <c r="D71" i="12"/>
  <c r="D29" i="12"/>
  <c r="D125" i="12"/>
  <c r="D49" i="12"/>
  <c r="D57" i="12"/>
  <c r="D124" i="12"/>
  <c r="D137" i="12"/>
  <c r="D150" i="12"/>
  <c r="D72" i="12"/>
  <c r="D144" i="12"/>
  <c r="D163" i="12"/>
  <c r="D22" i="12"/>
  <c r="D82" i="12"/>
  <c r="D14" i="12"/>
  <c r="D134" i="12"/>
  <c r="D9" i="12"/>
  <c r="D56" i="12"/>
  <c r="D151" i="12"/>
  <c r="D77" i="12"/>
  <c r="D41" i="12"/>
  <c r="D145" i="12"/>
  <c r="D152" i="12"/>
  <c r="D33" i="12"/>
  <c r="D45" i="12"/>
  <c r="D100" i="12"/>
  <c r="D27" i="12"/>
  <c r="D121" i="12"/>
  <c r="D23" i="12"/>
  <c r="D94" i="12"/>
  <c r="D129" i="12"/>
  <c r="D130" i="12"/>
  <c r="D123" i="12"/>
  <c r="D157" i="12"/>
  <c r="D40" i="12"/>
  <c r="D61" i="12"/>
  <c r="D106" i="12"/>
  <c r="D155" i="12"/>
  <c r="D122" i="12"/>
  <c r="D30" i="12"/>
  <c r="D32" i="12"/>
  <c r="D146" i="12"/>
  <c r="D103" i="12"/>
  <c r="D154" i="12"/>
  <c r="D16" i="12"/>
  <c r="D37" i="12"/>
  <c r="D43" i="12"/>
  <c r="D101" i="12"/>
  <c r="D131" i="12"/>
  <c r="D160" i="12"/>
  <c r="D143" i="12"/>
  <c r="D36" i="12"/>
  <c r="D75" i="12"/>
  <c r="D166" i="12"/>
  <c r="D31" i="12"/>
  <c r="D34" i="12"/>
  <c r="D85" i="12"/>
  <c r="D63" i="12"/>
  <c r="D58" i="12"/>
  <c r="D48" i="12"/>
  <c r="D167" i="12"/>
  <c r="D79" i="12"/>
  <c r="D7" i="12"/>
  <c r="D54" i="12"/>
  <c r="D6" i="12"/>
  <c r="D110" i="12"/>
  <c r="D74" i="12"/>
  <c r="D127" i="12"/>
  <c r="D92" i="12"/>
  <c r="D141" i="12"/>
  <c r="D25" i="12"/>
  <c r="D109" i="12"/>
  <c r="D46" i="12"/>
  <c r="D8" i="12"/>
  <c r="D70" i="12"/>
  <c r="D126" i="12"/>
  <c r="D19" i="12"/>
  <c r="D89" i="12"/>
  <c r="D147" i="12"/>
  <c r="D64" i="12"/>
  <c r="D65" i="12"/>
  <c r="D99" i="12"/>
  <c r="D105" i="12"/>
  <c r="D120" i="12"/>
  <c r="D119" i="12"/>
  <c r="D162" i="12"/>
  <c r="D135" i="12"/>
  <c r="D156" i="12"/>
  <c r="D52" i="12"/>
  <c r="D136" i="12"/>
  <c r="D11" i="12"/>
  <c r="D26" i="12"/>
  <c r="D139" i="12"/>
  <c r="D38" i="12"/>
  <c r="D102" i="12"/>
  <c r="D59" i="12"/>
  <c r="D81" i="12"/>
  <c r="D18" i="12"/>
  <c r="D114" i="12"/>
  <c r="D88" i="12"/>
  <c r="D93" i="12"/>
  <c r="D67" i="12"/>
  <c r="D132" i="12"/>
  <c r="D140" i="12"/>
  <c r="D165" i="12"/>
  <c r="D78" i="12"/>
  <c r="D83" i="12"/>
  <c r="D115" i="12"/>
  <c r="D44" i="12"/>
  <c r="D87" i="12"/>
  <c r="D138" i="12"/>
  <c r="D24" i="12"/>
  <c r="D35" i="12"/>
  <c r="D108" i="12"/>
  <c r="D112" i="12"/>
  <c r="D66" i="12"/>
  <c r="D10" i="12"/>
  <c r="D20" i="12"/>
  <c r="D51" i="12"/>
  <c r="D111" i="12"/>
  <c r="D128" i="12"/>
  <c r="D158" i="12"/>
  <c r="D96" i="12"/>
  <c r="D76" i="12"/>
  <c r="D98" i="12"/>
  <c r="D161" i="12"/>
  <c r="D15" i="12"/>
  <c r="D28" i="12"/>
  <c r="D84" i="12"/>
  <c r="D90" i="12"/>
  <c r="D104" i="12"/>
  <c r="D118" i="12"/>
  <c r="D142" i="12"/>
  <c r="D12" i="12"/>
  <c r="D21" i="12"/>
  <c r="D50" i="12"/>
  <c r="D80" i="12"/>
  <c r="D91" i="12"/>
  <c r="D117" i="12"/>
  <c r="D39" i="12"/>
  <c r="D62" i="12"/>
  <c r="D69" i="12"/>
  <c r="D73" i="12"/>
  <c r="D86" i="12"/>
  <c r="D113" i="12"/>
  <c r="D116" i="12"/>
  <c r="D149" i="12"/>
  <c r="D159" i="12"/>
  <c r="D13" i="12"/>
  <c r="D133" i="12"/>
  <c r="D169" i="12"/>
  <c r="D170" i="12"/>
  <c r="D171" i="12"/>
  <c r="D42" i="12"/>
  <c r="J32" i="9" l="1"/>
  <c r="J31" i="9"/>
  <c r="J30" i="9"/>
  <c r="J29" i="9"/>
  <c r="J28" i="9"/>
  <c r="J27" i="9"/>
  <c r="J26" i="9"/>
  <c r="J25" i="9"/>
  <c r="J24" i="9"/>
  <c r="J23" i="9"/>
  <c r="J22" i="9"/>
  <c r="J21" i="9"/>
  <c r="J20" i="9"/>
  <c r="J19" i="9"/>
  <c r="J18" i="9"/>
  <c r="E30" i="9"/>
  <c r="E23" i="9"/>
  <c r="E27" i="9"/>
  <c r="E29" i="9"/>
  <c r="E32" i="9"/>
  <c r="E18" i="9"/>
  <c r="E20" i="9"/>
  <c r="E25" i="9"/>
  <c r="E28" i="9"/>
  <c r="E26" i="9"/>
  <c r="E21" i="9"/>
  <c r="E22" i="9"/>
  <c r="E31" i="9"/>
  <c r="E19" i="9"/>
  <c r="E24" i="9"/>
  <c r="E22" i="8"/>
  <c r="E21" i="8"/>
  <c r="G7" i="6" l="1"/>
  <c r="G8" i="6"/>
  <c r="G9" i="6"/>
  <c r="G11" i="6"/>
  <c r="G12" i="6"/>
  <c r="G13" i="6"/>
  <c r="G6" i="6"/>
  <c r="F7" i="6"/>
  <c r="F8" i="6"/>
  <c r="F9" i="6"/>
  <c r="F11" i="6"/>
  <c r="F12" i="6"/>
  <c r="F13" i="6"/>
  <c r="F6" i="6"/>
  <c r="C7" i="6"/>
  <c r="C8" i="6"/>
  <c r="C9" i="6"/>
  <c r="C11" i="6"/>
  <c r="C12" i="6"/>
  <c r="C13" i="6"/>
  <c r="C6" i="6"/>
  <c r="B10" i="6"/>
  <c r="G10" i="6" s="1"/>
  <c r="C10" i="6" l="1"/>
  <c r="F10" i="6"/>
  <c r="F7" i="3"/>
  <c r="G7" i="3" s="1"/>
  <c r="F8" i="3"/>
  <c r="G8" i="3" s="1"/>
  <c r="F9" i="3"/>
  <c r="G9" i="3" s="1"/>
  <c r="F10" i="3"/>
  <c r="G10" i="3" s="1"/>
  <c r="F11" i="3"/>
  <c r="G11" i="3" s="1"/>
  <c r="F12" i="3"/>
  <c r="G12" i="3" s="1"/>
  <c r="F13" i="3"/>
  <c r="G13" i="3" s="1"/>
  <c r="F15" i="3"/>
  <c r="G15" i="3" s="1"/>
  <c r="F16" i="3"/>
  <c r="G16" i="3" s="1"/>
  <c r="F17" i="3"/>
  <c r="G17" i="3" s="1"/>
  <c r="F18" i="3"/>
  <c r="G18" i="3" s="1"/>
  <c r="F19" i="3"/>
  <c r="G19" i="3" s="1"/>
  <c r="F20" i="3"/>
  <c r="G20" i="3" s="1"/>
  <c r="F21" i="3"/>
  <c r="G21" i="3" s="1"/>
  <c r="F22" i="3"/>
  <c r="G22" i="3" s="1"/>
  <c r="F23" i="3"/>
  <c r="G23" i="3" s="1"/>
  <c r="F24" i="3"/>
  <c r="G24" i="3" s="1"/>
  <c r="F25" i="3"/>
  <c r="G25" i="3" s="1"/>
  <c r="F26" i="3"/>
  <c r="G26" i="3" s="1"/>
  <c r="F27" i="3"/>
  <c r="G27" i="3" s="1"/>
  <c r="F28" i="3"/>
  <c r="G28" i="3" s="1"/>
  <c r="F29" i="3"/>
  <c r="G29" i="3" s="1"/>
  <c r="F30" i="3"/>
  <c r="G30" i="3" s="1"/>
  <c r="F31" i="3"/>
  <c r="G31" i="3" s="1"/>
  <c r="F32" i="3"/>
  <c r="G32" i="3" s="1"/>
  <c r="F34" i="3"/>
  <c r="G34" i="3" s="1"/>
  <c r="F35" i="3"/>
  <c r="G35" i="3" s="1"/>
  <c r="F36" i="3"/>
  <c r="G36" i="3" s="1"/>
  <c r="F37" i="3"/>
  <c r="G37" i="3" s="1"/>
  <c r="F38" i="3"/>
  <c r="G38" i="3" s="1"/>
  <c r="F39" i="3"/>
  <c r="G39" i="3" s="1"/>
  <c r="F40" i="3"/>
  <c r="G40" i="3" s="1"/>
  <c r="F41" i="3"/>
  <c r="G41" i="3" s="1"/>
  <c r="F42" i="3"/>
  <c r="G42" i="3" s="1"/>
  <c r="F43" i="3"/>
  <c r="G43" i="3" s="1"/>
  <c r="F44" i="3"/>
  <c r="G44" i="3" s="1"/>
  <c r="F45" i="3"/>
  <c r="G45" i="3" s="1"/>
  <c r="F46" i="3"/>
  <c r="G46" i="3" s="1"/>
  <c r="F47" i="3"/>
  <c r="G47" i="3" s="1"/>
  <c r="F48" i="3"/>
  <c r="G48" i="3" s="1"/>
  <c r="F49" i="3"/>
  <c r="G49" i="3" s="1"/>
  <c r="F50" i="3"/>
  <c r="G50" i="3" s="1"/>
  <c r="F51" i="3"/>
  <c r="G51" i="3" s="1"/>
  <c r="F52" i="3"/>
  <c r="G52" i="3" s="1"/>
  <c r="F53" i="3"/>
  <c r="G53" i="3" s="1"/>
  <c r="F54" i="3"/>
  <c r="G54" i="3" s="1"/>
  <c r="F55" i="3"/>
  <c r="G55" i="3" s="1"/>
  <c r="F56" i="3"/>
  <c r="G56" i="3" s="1"/>
  <c r="F57" i="3"/>
  <c r="G57" i="3" s="1"/>
  <c r="F58" i="3"/>
  <c r="G58" i="3" s="1"/>
  <c r="F59" i="3"/>
  <c r="G59" i="3" s="1"/>
  <c r="F60" i="3"/>
  <c r="G60" i="3" s="1"/>
  <c r="F61" i="3"/>
  <c r="G61" i="3" s="1"/>
  <c r="F63" i="3"/>
  <c r="G63" i="3" s="1"/>
  <c r="F64" i="3"/>
  <c r="G64" i="3" s="1"/>
  <c r="F65" i="3"/>
  <c r="G65" i="3" s="1"/>
  <c r="F66" i="3"/>
  <c r="G66" i="3" s="1"/>
  <c r="F67" i="3"/>
  <c r="G67" i="3" s="1"/>
  <c r="F68" i="3"/>
  <c r="G68" i="3" s="1"/>
  <c r="F69" i="3"/>
  <c r="G69" i="3" s="1"/>
  <c r="F70" i="3"/>
  <c r="G70" i="3" s="1"/>
  <c r="F71" i="3"/>
  <c r="G71" i="3" s="1"/>
  <c r="F72" i="3"/>
  <c r="G72" i="3" s="1"/>
  <c r="F73" i="3"/>
  <c r="G73" i="3" s="1"/>
  <c r="F74" i="3"/>
  <c r="G74" i="3" s="1"/>
  <c r="F75" i="3"/>
  <c r="G75" i="3" s="1"/>
  <c r="F76" i="3"/>
  <c r="G76" i="3" s="1"/>
  <c r="F77" i="3"/>
  <c r="G77" i="3" s="1"/>
  <c r="F78" i="3"/>
  <c r="G78" i="3" s="1"/>
  <c r="F79" i="3"/>
  <c r="G79" i="3" s="1"/>
  <c r="F80" i="3"/>
  <c r="G80" i="3" s="1"/>
  <c r="F81" i="3"/>
  <c r="G81" i="3" s="1"/>
  <c r="F82" i="3"/>
  <c r="G82" i="3" s="1"/>
  <c r="F83" i="3"/>
  <c r="G83" i="3" s="1"/>
  <c r="F84" i="3"/>
  <c r="G84" i="3" s="1"/>
  <c r="F85" i="3"/>
  <c r="G85" i="3" s="1"/>
  <c r="F86" i="3"/>
  <c r="G86" i="3" s="1"/>
  <c r="F87" i="3"/>
  <c r="G87" i="3" s="1"/>
  <c r="F88" i="3"/>
  <c r="G88" i="3" s="1"/>
  <c r="F89" i="3"/>
  <c r="G89" i="3" s="1"/>
  <c r="F90" i="3"/>
  <c r="G90" i="3" s="1"/>
  <c r="F91" i="3"/>
  <c r="G91" i="3" s="1"/>
  <c r="F92" i="3"/>
  <c r="G92" i="3" s="1"/>
  <c r="F93" i="3"/>
  <c r="G93" i="3" s="1"/>
  <c r="F94" i="3"/>
  <c r="G94" i="3" s="1"/>
  <c r="F95" i="3"/>
  <c r="G95" i="3" s="1"/>
  <c r="F96" i="3"/>
  <c r="G96" i="3" s="1"/>
  <c r="F97" i="3"/>
  <c r="G97" i="3" s="1"/>
  <c r="F98" i="3"/>
  <c r="G98" i="3" s="1"/>
  <c r="F100" i="3"/>
  <c r="G100" i="3" s="1"/>
  <c r="F101" i="3"/>
  <c r="G101" i="3" s="1"/>
  <c r="F102" i="3"/>
  <c r="G102" i="3" s="1"/>
  <c r="F103" i="3"/>
  <c r="G103" i="3" s="1"/>
  <c r="F104" i="3"/>
  <c r="G104" i="3" s="1"/>
  <c r="F105" i="3"/>
  <c r="G105" i="3" s="1"/>
  <c r="F106" i="3"/>
  <c r="G106" i="3" s="1"/>
  <c r="F107" i="3"/>
  <c r="G107" i="3" s="1"/>
  <c r="F108" i="3"/>
  <c r="G108" i="3" s="1"/>
  <c r="F109" i="3"/>
  <c r="G109" i="3" s="1"/>
  <c r="F110" i="3"/>
  <c r="G110" i="3" s="1"/>
  <c r="F111" i="3"/>
  <c r="G111" i="3" s="1"/>
  <c r="F112" i="3"/>
  <c r="G112" i="3" s="1"/>
  <c r="F113" i="3"/>
  <c r="G113" i="3" s="1"/>
  <c r="F114" i="3"/>
  <c r="G114" i="3" s="1"/>
  <c r="F115" i="3"/>
  <c r="G115" i="3" s="1"/>
  <c r="F116" i="3"/>
  <c r="G116" i="3" s="1"/>
  <c r="F117" i="3"/>
  <c r="G117" i="3" s="1"/>
  <c r="F119" i="3"/>
  <c r="G119" i="3" s="1"/>
  <c r="F120" i="3"/>
  <c r="G120" i="3" s="1"/>
  <c r="F121" i="3"/>
  <c r="G121" i="3" s="1"/>
  <c r="F122" i="3"/>
  <c r="G122" i="3" s="1"/>
  <c r="F123" i="3"/>
  <c r="G123" i="3" s="1"/>
  <c r="F124" i="3"/>
  <c r="G124" i="3" s="1"/>
  <c r="F125" i="3"/>
  <c r="G125" i="3" s="1"/>
  <c r="F126" i="3"/>
  <c r="G126" i="3" s="1"/>
  <c r="F127" i="3"/>
  <c r="G127" i="3" s="1"/>
  <c r="F128" i="3"/>
  <c r="G128" i="3" s="1"/>
  <c r="F129" i="3"/>
  <c r="G129" i="3" s="1"/>
  <c r="F130" i="3"/>
  <c r="G130" i="3" s="1"/>
  <c r="F6" i="3"/>
  <c r="G6" i="3" s="1"/>
</calcChain>
</file>

<file path=xl/comments1.xml><?xml version="1.0" encoding="utf-8"?>
<comments xmlns="http://schemas.openxmlformats.org/spreadsheetml/2006/main">
  <authors>
    <author>CDU</author>
  </authors>
  <commentList>
    <comment ref="E51" authorId="0" shapeId="0">
      <text>
        <r>
          <rPr>
            <b/>
            <sz val="9"/>
            <color indexed="81"/>
            <rFont val="Tahoma"/>
            <family val="2"/>
          </rPr>
          <t>CDU:</t>
        </r>
        <r>
          <rPr>
            <sz val="9"/>
            <color indexed="81"/>
            <rFont val="Tahoma"/>
            <family val="2"/>
          </rPr>
          <t xml:space="preserve">
2011 Revival Centres</t>
        </r>
      </text>
    </comment>
    <comment ref="E96" authorId="0" shapeId="0">
      <text>
        <r>
          <rPr>
            <b/>
            <sz val="9"/>
            <color indexed="81"/>
            <rFont val="Tahoma"/>
            <family val="2"/>
          </rPr>
          <t>CDU:</t>
        </r>
        <r>
          <rPr>
            <sz val="9"/>
            <color indexed="81"/>
            <rFont val="Tahoma"/>
            <family val="2"/>
          </rPr>
          <t xml:space="preserve">
2011 Rastifiarianism</t>
        </r>
      </text>
    </comment>
    <comment ref="E103" authorId="0" shapeId="0">
      <text>
        <r>
          <rPr>
            <b/>
            <sz val="9"/>
            <color indexed="81"/>
            <rFont val="Tahoma"/>
            <family val="2"/>
          </rPr>
          <t>CDU:</t>
        </r>
        <r>
          <rPr>
            <sz val="9"/>
            <color indexed="81"/>
            <rFont val="Tahoma"/>
            <family val="2"/>
          </rPr>
          <t xml:space="preserve">
2011 No Religion nfd</t>
        </r>
      </text>
    </comment>
    <comment ref="A109" authorId="0" shapeId="0">
      <text>
        <r>
          <rPr>
            <b/>
            <sz val="9"/>
            <color indexed="81"/>
            <rFont val="Tahoma"/>
            <family val="2"/>
          </rPr>
          <t>CDU:</t>
        </r>
        <r>
          <rPr>
            <sz val="9"/>
            <color indexed="81"/>
            <rFont val="Tahoma"/>
            <family val="2"/>
          </rPr>
          <t xml:space="preserve">
Not comparable with 2011</t>
        </r>
      </text>
    </comment>
    <comment ref="A110" authorId="0" shapeId="0">
      <text>
        <r>
          <rPr>
            <b/>
            <sz val="9"/>
            <color indexed="81"/>
            <rFont val="Tahoma"/>
            <family val="2"/>
          </rPr>
          <t>CDU:</t>
        </r>
        <r>
          <rPr>
            <sz val="9"/>
            <color indexed="81"/>
            <rFont val="Tahoma"/>
            <family val="2"/>
          </rPr>
          <t xml:space="preserve">
Not comparable with 2011</t>
        </r>
      </text>
    </comment>
    <comment ref="E112" authorId="0" shapeId="0">
      <text>
        <r>
          <rPr>
            <b/>
            <sz val="9"/>
            <color indexed="81"/>
            <rFont val="Tahoma"/>
            <family val="2"/>
          </rPr>
          <t>CDU:</t>
        </r>
        <r>
          <rPr>
            <sz val="9"/>
            <color indexed="81"/>
            <rFont val="Tahoma"/>
            <family val="2"/>
          </rPr>
          <t xml:space="preserve">
2011 New Age, so described</t>
        </r>
      </text>
    </comment>
    <comment ref="E116" authorId="0" shapeId="0">
      <text>
        <r>
          <rPr>
            <b/>
            <sz val="9"/>
            <color indexed="81"/>
            <rFont val="Tahoma"/>
            <family val="2"/>
          </rPr>
          <t>CDU:</t>
        </r>
        <r>
          <rPr>
            <sz val="9"/>
            <color indexed="81"/>
            <rFont val="Tahoma"/>
            <family val="2"/>
          </rPr>
          <t xml:space="preserve">
2011 Not elswhere classified</t>
        </r>
      </text>
    </comment>
    <comment ref="E117" authorId="0" shapeId="0">
      <text>
        <r>
          <rPr>
            <b/>
            <sz val="9"/>
            <color indexed="81"/>
            <rFont val="Tahoma"/>
            <family val="2"/>
          </rPr>
          <t>CDU:</t>
        </r>
        <r>
          <rPr>
            <sz val="9"/>
            <color indexed="81"/>
            <rFont val="Tahoma"/>
            <family val="2"/>
          </rPr>
          <t xml:space="preserve">
2011 Not defined</t>
        </r>
      </text>
    </comment>
  </commentList>
</comments>
</file>

<file path=xl/sharedStrings.xml><?xml version="1.0" encoding="utf-8"?>
<sst xmlns="http://schemas.openxmlformats.org/spreadsheetml/2006/main" count="6102" uniqueCount="1519">
  <si>
    <t>Afghanistan</t>
  </si>
  <si>
    <t>Bangladesh</t>
  </si>
  <si>
    <t>Bosnia and Herzegovina</t>
  </si>
  <si>
    <t>Cambodia</t>
  </si>
  <si>
    <t>Canada</t>
  </si>
  <si>
    <t>Chile</t>
  </si>
  <si>
    <t>Croatia</t>
  </si>
  <si>
    <t>Egypt</t>
  </si>
  <si>
    <t>England</t>
  </si>
  <si>
    <t>Fiji</t>
  </si>
  <si>
    <t>France</t>
  </si>
  <si>
    <t>Germany</t>
  </si>
  <si>
    <t>Greece</t>
  </si>
  <si>
    <t>India</t>
  </si>
  <si>
    <t>Indonesia</t>
  </si>
  <si>
    <t>Iran</t>
  </si>
  <si>
    <t>Iraq</t>
  </si>
  <si>
    <t>Ireland</t>
  </si>
  <si>
    <t>Italy</t>
  </si>
  <si>
    <t>Japan</t>
  </si>
  <si>
    <t>Korea, Republic of (South)</t>
  </si>
  <si>
    <t>Lebanon</t>
  </si>
  <si>
    <t>Malaysia</t>
  </si>
  <si>
    <t>Malta</t>
  </si>
  <si>
    <t>Mauritius</t>
  </si>
  <si>
    <t>Myanmar</t>
  </si>
  <si>
    <t>Nepal</t>
  </si>
  <si>
    <t>Netherlands</t>
  </si>
  <si>
    <t>New Zealand</t>
  </si>
  <si>
    <t>Northern Ireland</t>
  </si>
  <si>
    <t>Pakistan</t>
  </si>
  <si>
    <t>Papua New Guinea</t>
  </si>
  <si>
    <t>Philippines</t>
  </si>
  <si>
    <t>Poland</t>
  </si>
  <si>
    <t>Scotland</t>
  </si>
  <si>
    <t>Singapore</t>
  </si>
  <si>
    <t>South Africa</t>
  </si>
  <si>
    <t>Sri Lanka</t>
  </si>
  <si>
    <t>Taiwan</t>
  </si>
  <si>
    <t>Thailand</t>
  </si>
  <si>
    <t>Turkey</t>
  </si>
  <si>
    <t>United States of America</t>
  </si>
  <si>
    <t>Vietnam</t>
  </si>
  <si>
    <t>Wales</t>
  </si>
  <si>
    <t>Zimbabwe</t>
  </si>
  <si>
    <t>Key Facts</t>
  </si>
  <si>
    <t>Australia</t>
  </si>
  <si>
    <t>Population</t>
  </si>
  <si>
    <t>Total</t>
  </si>
  <si>
    <t>As a % of population</t>
  </si>
  <si>
    <t>Born in a NMESC as % of population</t>
  </si>
  <si>
    <t>Born in a NMESC as % of OSB</t>
  </si>
  <si>
    <t>Table 2.1</t>
  </si>
  <si>
    <t>Australian Born</t>
  </si>
  <si>
    <t>with both parents OSB as % of population</t>
  </si>
  <si>
    <t>with one parent OSB as % of population</t>
  </si>
  <si>
    <t>Aboriginal / Torres Strait Islander peoples</t>
  </si>
  <si>
    <t>LOTE speakers as a % of population</t>
  </si>
  <si>
    <t>English Proficiency</t>
  </si>
  <si>
    <t>Speaks English not well or not at all</t>
  </si>
  <si>
    <t>Poor English speakers as % of population</t>
  </si>
  <si>
    <t>Cook Islands</t>
  </si>
  <si>
    <t>French Polynesia</t>
  </si>
  <si>
    <t>Samoa</t>
  </si>
  <si>
    <t>Tokelau</t>
  </si>
  <si>
    <t>Tonga</t>
  </si>
  <si>
    <t>Tuvalu</t>
  </si>
  <si>
    <t>Kiribati</t>
  </si>
  <si>
    <t>Micronesia, Federated States of</t>
  </si>
  <si>
    <t>Nauru</t>
  </si>
  <si>
    <t>New Caledonia</t>
  </si>
  <si>
    <t>Solomon Islands</t>
  </si>
  <si>
    <t>Vanuatu</t>
  </si>
  <si>
    <t>Denmark</t>
  </si>
  <si>
    <t>Finland</t>
  </si>
  <si>
    <t>Iceland</t>
  </si>
  <si>
    <t>Norway</t>
  </si>
  <si>
    <t>Sweden</t>
  </si>
  <si>
    <t>Austria</t>
  </si>
  <si>
    <t>Belgium</t>
  </si>
  <si>
    <t>Luxembourg</t>
  </si>
  <si>
    <t>Switzerland</t>
  </si>
  <si>
    <t>United Kingdom, Channel Islands and Isle of Man, nfd</t>
  </si>
  <si>
    <t>Isle of Man</t>
  </si>
  <si>
    <t>Guernsey</t>
  </si>
  <si>
    <t>Jersey</t>
  </si>
  <si>
    <t>Gibraltar</t>
  </si>
  <si>
    <t>Portugal</t>
  </si>
  <si>
    <t>Spain</t>
  </si>
  <si>
    <t>Albania</t>
  </si>
  <si>
    <t>Bulgaria</t>
  </si>
  <si>
    <t>Cyprus</t>
  </si>
  <si>
    <t>Moldova</t>
  </si>
  <si>
    <t>Romania</t>
  </si>
  <si>
    <t>Slovenia</t>
  </si>
  <si>
    <t>Montenegro</t>
  </si>
  <si>
    <t>Serbia</t>
  </si>
  <si>
    <t>Kosovo</t>
  </si>
  <si>
    <t>Czech Republic</t>
  </si>
  <si>
    <t>Estonia</t>
  </si>
  <si>
    <t>Hungary</t>
  </si>
  <si>
    <t>Latvia</t>
  </si>
  <si>
    <t>Lithuania</t>
  </si>
  <si>
    <t>Russian Federation</t>
  </si>
  <si>
    <t>Slovakia</t>
  </si>
  <si>
    <t>Ukraine</t>
  </si>
  <si>
    <t>Algeria</t>
  </si>
  <si>
    <t>Libya</t>
  </si>
  <si>
    <t>Morocco</t>
  </si>
  <si>
    <t>Sudan</t>
  </si>
  <si>
    <t>Tunisia</t>
  </si>
  <si>
    <t>South Sudan</t>
  </si>
  <si>
    <t>Bahrain</t>
  </si>
  <si>
    <t>Gaza Strip and West Bank</t>
  </si>
  <si>
    <t>Israel</t>
  </si>
  <si>
    <t>Jordan</t>
  </si>
  <si>
    <t>Kuwait</t>
  </si>
  <si>
    <t>Oman</t>
  </si>
  <si>
    <t>Qatar</t>
  </si>
  <si>
    <t>Saudi Arabia</t>
  </si>
  <si>
    <t>Syria</t>
  </si>
  <si>
    <t>United Arab Emirates</t>
  </si>
  <si>
    <t>Yemen</t>
  </si>
  <si>
    <t>Laos</t>
  </si>
  <si>
    <t>Brunei Darussalam</t>
  </si>
  <si>
    <t>Timor-Leste</t>
  </si>
  <si>
    <t>China (excludes SARs and Taiwan)</t>
  </si>
  <si>
    <t>Hong Kong (SAR of China)</t>
  </si>
  <si>
    <t>Macau (SAR of China)</t>
  </si>
  <si>
    <t>Bhutan</t>
  </si>
  <si>
    <t>Azerbaijan</t>
  </si>
  <si>
    <t>Kazakhstan</t>
  </si>
  <si>
    <t>Kyrgyzstan</t>
  </si>
  <si>
    <t>Uzbekistan</t>
  </si>
  <si>
    <t>Bermuda</t>
  </si>
  <si>
    <t>Argentina</t>
  </si>
  <si>
    <t>Bolivia</t>
  </si>
  <si>
    <t>Brazil</t>
  </si>
  <si>
    <t>Colombia</t>
  </si>
  <si>
    <t>Ecuador</t>
  </si>
  <si>
    <t>Falkland Islands</t>
  </si>
  <si>
    <t>Guyana</t>
  </si>
  <si>
    <t>Peru</t>
  </si>
  <si>
    <t>Uruguay</t>
  </si>
  <si>
    <t>Venezuela</t>
  </si>
  <si>
    <t>El Salvador</t>
  </si>
  <si>
    <t>Guatemala</t>
  </si>
  <si>
    <t>Mexico</t>
  </si>
  <si>
    <t>Panama</t>
  </si>
  <si>
    <t>Bahamas</t>
  </si>
  <si>
    <t>Cuba</t>
  </si>
  <si>
    <t>Dominican Republic</t>
  </si>
  <si>
    <t>Jamaica</t>
  </si>
  <si>
    <t>Trinidad and Tobago</t>
  </si>
  <si>
    <t>Cameroon</t>
  </si>
  <si>
    <t>Congo, Republic of</t>
  </si>
  <si>
    <t>Congo, Democratic Republic of</t>
  </si>
  <si>
    <t>Cote d'Ivoire</t>
  </si>
  <si>
    <t>Ghana</t>
  </si>
  <si>
    <t>Guinea</t>
  </si>
  <si>
    <t>Liberia</t>
  </si>
  <si>
    <t>Nigeria</t>
  </si>
  <si>
    <t>Senegal</t>
  </si>
  <si>
    <t>Sierra Leone</t>
  </si>
  <si>
    <t>Togo</t>
  </si>
  <si>
    <t>Botswana</t>
  </si>
  <si>
    <t>Burundi</t>
  </si>
  <si>
    <t>Ethiopia</t>
  </si>
  <si>
    <t>Kenya</t>
  </si>
  <si>
    <t>Lesotho</t>
  </si>
  <si>
    <t>Madagascar</t>
  </si>
  <si>
    <t>Malawi</t>
  </si>
  <si>
    <t>Mozambique</t>
  </si>
  <si>
    <t>Namibia</t>
  </si>
  <si>
    <t>Reunion</t>
  </si>
  <si>
    <t>Rwanda</t>
  </si>
  <si>
    <t>Seychelles</t>
  </si>
  <si>
    <t>Somalia</t>
  </si>
  <si>
    <t>Swaziland</t>
  </si>
  <si>
    <t>Tanzania</t>
  </si>
  <si>
    <t>Uganda</t>
  </si>
  <si>
    <t>Zambia</t>
  </si>
  <si>
    <t>Birthplace</t>
  </si>
  <si>
    <t>Rank</t>
  </si>
  <si>
    <t>2016 Census</t>
  </si>
  <si>
    <t>2011 Census</t>
  </si>
  <si>
    <t>Change 2011 - 2016</t>
  </si>
  <si>
    <t>Table 2.2</t>
  </si>
  <si>
    <t>% Change 2011 - 2016</t>
  </si>
  <si>
    <t>Former Yugoslav Republic of Macedonia</t>
  </si>
  <si>
    <t>% of Population</t>
  </si>
  <si>
    <t>Northern Territory: 2016 and 2011 Censuses</t>
  </si>
  <si>
    <t>with both parents overseas born (OSB)</t>
  </si>
  <si>
    <t>Both parents born overseas</t>
  </si>
  <si>
    <t>Father only born overseas</t>
  </si>
  <si>
    <t>Mother only born overseas</t>
  </si>
  <si>
    <t>Both parents born in Australia</t>
  </si>
  <si>
    <t>% both parents Australian born</t>
  </si>
  <si>
    <t>Northern Territory: 2016 Census</t>
  </si>
  <si>
    <t>Table 2.3</t>
  </si>
  <si>
    <t>Not stated</t>
  </si>
  <si>
    <t>Table 2.4</t>
  </si>
  <si>
    <t>Generational components of the population</t>
  </si>
  <si>
    <t>% of population</t>
  </si>
  <si>
    <t>Change 2011-2016</t>
  </si>
  <si>
    <t>% Change 2011-2016</t>
  </si>
  <si>
    <t>Australian born, both parents Australian born</t>
  </si>
  <si>
    <t>Australian born, both parents born overseas</t>
  </si>
  <si>
    <t>Australian born, with one or both parents birthplace not stated</t>
  </si>
  <si>
    <t>Total Australian born</t>
  </si>
  <si>
    <t>Total overseas born</t>
  </si>
  <si>
    <t>Not stated birthplace</t>
  </si>
  <si>
    <t>Before 1986</t>
  </si>
  <si>
    <t>1986 - 1995</t>
  </si>
  <si>
    <t>1996 - 2005</t>
  </si>
  <si>
    <t>2006 - 2015</t>
  </si>
  <si>
    <t>Table 2.5</t>
  </si>
  <si>
    <t>Birthplace by year of arrival</t>
  </si>
  <si>
    <t>Inadequately described</t>
  </si>
  <si>
    <t>Chart 2.1</t>
  </si>
  <si>
    <t>Proportion of overseas born by statistical division</t>
  </si>
  <si>
    <t>Division</t>
  </si>
  <si>
    <t>Born overseas</t>
  </si>
  <si>
    <t>% born overseas</t>
  </si>
  <si>
    <t>Northern Territory - Bal</t>
  </si>
  <si>
    <t>Greater Darwin</t>
  </si>
  <si>
    <t>Northern Territory - 2016 Census</t>
  </si>
  <si>
    <t>Chart 2.2</t>
  </si>
  <si>
    <t>Main overseas birthplaces</t>
  </si>
  <si>
    <t>China</t>
  </si>
  <si>
    <t>U.S. of America</t>
  </si>
  <si>
    <t>South Korea</t>
  </si>
  <si>
    <t>Chart 2.3</t>
  </si>
  <si>
    <t>Fastest growing overseas birthplaces</t>
  </si>
  <si>
    <t>Congo, D.R.</t>
  </si>
  <si>
    <t>Northern Territory: 2016 - 2011 Censuses</t>
  </si>
  <si>
    <t>Participation rates in voluntary activities by top ten birthplace countries</t>
  </si>
  <si>
    <t>Participated in last 12 months</t>
  </si>
  <si>
    <t>Participation rate (%)</t>
  </si>
  <si>
    <t xml:space="preserve">China </t>
  </si>
  <si>
    <t>Table 2.6</t>
  </si>
  <si>
    <t>Languages spoken at home</t>
  </si>
  <si>
    <t>Gaelic (Scotland)</t>
  </si>
  <si>
    <t>Irish</t>
  </si>
  <si>
    <t>Welsh</t>
  </si>
  <si>
    <t>English</t>
  </si>
  <si>
    <t>German</t>
  </si>
  <si>
    <t>Dutch</t>
  </si>
  <si>
    <t>Afrikaans</t>
  </si>
  <si>
    <t>Danish</t>
  </si>
  <si>
    <t>Norwegian</t>
  </si>
  <si>
    <t>Swedish</t>
  </si>
  <si>
    <t>Estonian</t>
  </si>
  <si>
    <t>Finnish</t>
  </si>
  <si>
    <t>French</t>
  </si>
  <si>
    <t>Greek</t>
  </si>
  <si>
    <t>Portuguese</t>
  </si>
  <si>
    <t>Spanish</t>
  </si>
  <si>
    <t>Iberian Romance, nec</t>
  </si>
  <si>
    <t>Italian</t>
  </si>
  <si>
    <t>Maltese</t>
  </si>
  <si>
    <t>Latin</t>
  </si>
  <si>
    <t>Latvian</t>
  </si>
  <si>
    <t>Lithuanian</t>
  </si>
  <si>
    <t>Hungarian</t>
  </si>
  <si>
    <t>Russian</t>
  </si>
  <si>
    <t>Ukrainian</t>
  </si>
  <si>
    <t>Bosnian</t>
  </si>
  <si>
    <t>Bulgarian</t>
  </si>
  <si>
    <t>Croatian</t>
  </si>
  <si>
    <t>Macedonian</t>
  </si>
  <si>
    <t>Serbian</t>
  </si>
  <si>
    <t>Slovene</t>
  </si>
  <si>
    <t>Serbo-Croatian/Yugoslavian, so described</t>
  </si>
  <si>
    <t>Czech</t>
  </si>
  <si>
    <t>Polish</t>
  </si>
  <si>
    <t>Slovak</t>
  </si>
  <si>
    <t>Albanian</t>
  </si>
  <si>
    <t>Romanian</t>
  </si>
  <si>
    <t>Iranic, nfd</t>
  </si>
  <si>
    <t>Kurdish</t>
  </si>
  <si>
    <t>Pashto</t>
  </si>
  <si>
    <t>Dari</t>
  </si>
  <si>
    <t>Persian (excluding Dari)</t>
  </si>
  <si>
    <t>Hazaraghi</t>
  </si>
  <si>
    <t>Arabic</t>
  </si>
  <si>
    <t>Hebrew</t>
  </si>
  <si>
    <t>Assyrian Neo-Aramaic</t>
  </si>
  <si>
    <t>Turkish</t>
  </si>
  <si>
    <t>Southern Asian Languages, nfd</t>
  </si>
  <si>
    <t>Kannada</t>
  </si>
  <si>
    <t>Malayalam</t>
  </si>
  <si>
    <t>Tamil</t>
  </si>
  <si>
    <t>Telugu</t>
  </si>
  <si>
    <t>Tulu</t>
  </si>
  <si>
    <t>Indo-Aryan, nfd</t>
  </si>
  <si>
    <t>Bengali</t>
  </si>
  <si>
    <t>Gujarati</t>
  </si>
  <si>
    <t>Hindi</t>
  </si>
  <si>
    <t>Konkani</t>
  </si>
  <si>
    <t>Marathi</t>
  </si>
  <si>
    <t>Nepali</t>
  </si>
  <si>
    <t>Punjabi</t>
  </si>
  <si>
    <t>Sindhi</t>
  </si>
  <si>
    <t>Sinhalese</t>
  </si>
  <si>
    <t>Urdu</t>
  </si>
  <si>
    <t>Dhivehi</t>
  </si>
  <si>
    <t>Oriya</t>
  </si>
  <si>
    <t>Fijian Hindustani</t>
  </si>
  <si>
    <t>Indo-Aryan, nec</t>
  </si>
  <si>
    <t>Other Southern Asian Languages</t>
  </si>
  <si>
    <t>Burmese</t>
  </si>
  <si>
    <t>Chin Haka</t>
  </si>
  <si>
    <t>Karen</t>
  </si>
  <si>
    <t>Rohingya</t>
  </si>
  <si>
    <t>Burmese and Related Languages, nec</t>
  </si>
  <si>
    <t>Khmer</t>
  </si>
  <si>
    <t>Vietnamese</t>
  </si>
  <si>
    <t>Lao</t>
  </si>
  <si>
    <t>Thai</t>
  </si>
  <si>
    <t>Tai, nec</t>
  </si>
  <si>
    <t>Southeast Asian Austronesian Languages, nfd</t>
  </si>
  <si>
    <t>Bisaya</t>
  </si>
  <si>
    <t>Cebuano</t>
  </si>
  <si>
    <t>IIokano</t>
  </si>
  <si>
    <t>Indonesian</t>
  </si>
  <si>
    <t>Malay</t>
  </si>
  <si>
    <t>Tetum</t>
  </si>
  <si>
    <t>Timorese</t>
  </si>
  <si>
    <t>Tagalog</t>
  </si>
  <si>
    <t>Filipino</t>
  </si>
  <si>
    <t>Balinese</t>
  </si>
  <si>
    <t>Javanese</t>
  </si>
  <si>
    <t>Pampangan</t>
  </si>
  <si>
    <t>Ilonggo (Hiligaynon)</t>
  </si>
  <si>
    <t>Chinese, nfd</t>
  </si>
  <si>
    <t>Cantonese</t>
  </si>
  <si>
    <t>Hakka</t>
  </si>
  <si>
    <t>Mandarin</t>
  </si>
  <si>
    <t>Min Nan</t>
  </si>
  <si>
    <t>Japanese</t>
  </si>
  <si>
    <t>Korean</t>
  </si>
  <si>
    <t>Mongolian</t>
  </si>
  <si>
    <t>Other Eastern Asian Languages, nec</t>
  </si>
  <si>
    <t>Australian Indigenous languages</t>
  </si>
  <si>
    <t>Australian Indigenous Languages, nfd</t>
  </si>
  <si>
    <t>Anindilyakwa</t>
  </si>
  <si>
    <t>Maung</t>
  </si>
  <si>
    <t>Ngan'gikurunggurr</t>
  </si>
  <si>
    <t>Nunggubuyu</t>
  </si>
  <si>
    <t>Rembarrnga</t>
  </si>
  <si>
    <t>Tiwi</t>
  </si>
  <si>
    <t>Gudanji</t>
  </si>
  <si>
    <t>Iwaidja</t>
  </si>
  <si>
    <t>Jawoyn</t>
  </si>
  <si>
    <t>Jingulu</t>
  </si>
  <si>
    <t>Larrakiya</t>
  </si>
  <si>
    <t>Malak Malak</t>
  </si>
  <si>
    <t>Maringarr</t>
  </si>
  <si>
    <t>Marra</t>
  </si>
  <si>
    <t>Marrithiyel</t>
  </si>
  <si>
    <t>Murrinh Patha</t>
  </si>
  <si>
    <t>Na-kara</t>
  </si>
  <si>
    <t>Ndjebbana (Gunavidji)</t>
  </si>
  <si>
    <t>Ngaliwurru</t>
  </si>
  <si>
    <t>Wambaya</t>
  </si>
  <si>
    <t>Wardaman</t>
  </si>
  <si>
    <t>Garrwa</t>
  </si>
  <si>
    <t>Waanyi</t>
  </si>
  <si>
    <t>Wagiman</t>
  </si>
  <si>
    <t>Yanyuwa</t>
  </si>
  <si>
    <t>Gundjeihmi</t>
  </si>
  <si>
    <t>Kune</t>
  </si>
  <si>
    <t>Kuninjku</t>
  </si>
  <si>
    <t>Kunwinjku</t>
  </si>
  <si>
    <t>Mayali</t>
  </si>
  <si>
    <t>Burarra</t>
  </si>
  <si>
    <t>Gun-nartpa</t>
  </si>
  <si>
    <t>Gurr-goni</t>
  </si>
  <si>
    <t>Arnhem Land and Daly River Region Languages, nec</t>
  </si>
  <si>
    <t>Yolngu Matha, nfd</t>
  </si>
  <si>
    <t>Dhangu, nfd</t>
  </si>
  <si>
    <t>Galpu</t>
  </si>
  <si>
    <t>Wangurri</t>
  </si>
  <si>
    <t>Dhangu, nec</t>
  </si>
  <si>
    <t>Dhay'yi, nfd</t>
  </si>
  <si>
    <t>Dhalwangu</t>
  </si>
  <si>
    <t>Dhuwal, nfd</t>
  </si>
  <si>
    <t>Djambarrpuyngu</t>
  </si>
  <si>
    <t>Djapu</t>
  </si>
  <si>
    <t>Daatiwuy</t>
  </si>
  <si>
    <t>Marrangu</t>
  </si>
  <si>
    <t>Liyagalawumirr</t>
  </si>
  <si>
    <t>Liyagawumirr</t>
  </si>
  <si>
    <t>Dhuwal, nec</t>
  </si>
  <si>
    <t>Dhuwala, nfd</t>
  </si>
  <si>
    <t>Gumatj</t>
  </si>
  <si>
    <t>Gupapuyngu</t>
  </si>
  <si>
    <t>Guyamirrilili</t>
  </si>
  <si>
    <t>Wubulkarra</t>
  </si>
  <si>
    <t>Djinang, nfd</t>
  </si>
  <si>
    <t>Wurlaki</t>
  </si>
  <si>
    <t>Djinang, nec</t>
  </si>
  <si>
    <t>Djinba, nfd</t>
  </si>
  <si>
    <t>Ganalbingu</t>
  </si>
  <si>
    <t>Manyjalpingu</t>
  </si>
  <si>
    <t>Ritharrngu</t>
  </si>
  <si>
    <t>Wagilak</t>
  </si>
  <si>
    <t>Nhangu, nec</t>
  </si>
  <si>
    <t>Dhuwaya</t>
  </si>
  <si>
    <t>Madarrpa</t>
  </si>
  <si>
    <t>Warramiri</t>
  </si>
  <si>
    <t>Rirratjingu</t>
  </si>
  <si>
    <t>Kuuk Thayorre</t>
  </si>
  <si>
    <t>Cape York Peninsula Languages, nec</t>
  </si>
  <si>
    <t>Torres Strait Island Languages, nfd</t>
  </si>
  <si>
    <t>Kalaw Kawaw Ya/Kalaw Lagaw Ya</t>
  </si>
  <si>
    <t>Meriam Mir</t>
  </si>
  <si>
    <t>Yumplatok (Torres Strait Creole)</t>
  </si>
  <si>
    <t>Bilinarra</t>
  </si>
  <si>
    <t>Gurindji</t>
  </si>
  <si>
    <t>Gurindji Kriol</t>
  </si>
  <si>
    <t>Jaru</t>
  </si>
  <si>
    <t>Malngin</t>
  </si>
  <si>
    <t>Mudburra</t>
  </si>
  <si>
    <t>Ngarinyman</t>
  </si>
  <si>
    <t>Walmajarri</t>
  </si>
  <si>
    <t>Warlmanpa</t>
  </si>
  <si>
    <t>Warlpiri</t>
  </si>
  <si>
    <t>Warumungu</t>
  </si>
  <si>
    <t>Alyawarr</t>
  </si>
  <si>
    <t>Kaytetye</t>
  </si>
  <si>
    <t>Anmatyerr, nfd</t>
  </si>
  <si>
    <t>Eastern Anmatyerr</t>
  </si>
  <si>
    <t>Anmatyerr, nec</t>
  </si>
  <si>
    <t>Arrernte, nfd</t>
  </si>
  <si>
    <t>Eastern Arrernte</t>
  </si>
  <si>
    <t>Western Arrarnta</t>
  </si>
  <si>
    <t>Arrernte, nec</t>
  </si>
  <si>
    <t>Kukatja</t>
  </si>
  <si>
    <t>Luritja</t>
  </si>
  <si>
    <t>Martu Wangka</t>
  </si>
  <si>
    <t>Ngaanyatjarra</t>
  </si>
  <si>
    <t>Pintupi</t>
  </si>
  <si>
    <t>Pitjantjatjara</t>
  </si>
  <si>
    <t>Yankunytjatjara</t>
  </si>
  <si>
    <t>Miriwoong</t>
  </si>
  <si>
    <t>Yawuru</t>
  </si>
  <si>
    <t>Other Australian Indigenous Languages, nfd</t>
  </si>
  <si>
    <t>Adnymathanha</t>
  </si>
  <si>
    <t>Gamilaraay</t>
  </si>
  <si>
    <t>Kriol</t>
  </si>
  <si>
    <t>Narungga</t>
  </si>
  <si>
    <t>Ngarrindjeri</t>
  </si>
  <si>
    <t>Nyungar</t>
  </si>
  <si>
    <t>Wajarri</t>
  </si>
  <si>
    <t>Wiradjuri</t>
  </si>
  <si>
    <t>Aboriginal English, so described</t>
  </si>
  <si>
    <t>Other Australian Indigenous Languages, nec</t>
  </si>
  <si>
    <t>Australian Indigenous Languages spoken at home</t>
  </si>
  <si>
    <t>Language</t>
  </si>
  <si>
    <t>American Languages</t>
  </si>
  <si>
    <t>African Languages, nfd</t>
  </si>
  <si>
    <t>Acholi</t>
  </si>
  <si>
    <t>Akan</t>
  </si>
  <si>
    <t>Mauritian Creole</t>
  </si>
  <si>
    <t>Oromo</t>
  </si>
  <si>
    <t>Shona</t>
  </si>
  <si>
    <t>Somali</t>
  </si>
  <si>
    <t>Swahili</t>
  </si>
  <si>
    <t>Yoruba</t>
  </si>
  <si>
    <t>Zulu</t>
  </si>
  <si>
    <t>Amharic</t>
  </si>
  <si>
    <t>Bemba</t>
  </si>
  <si>
    <t>Dinka</t>
  </si>
  <si>
    <t>Ewe</t>
  </si>
  <si>
    <t>Igbo</t>
  </si>
  <si>
    <t>Kikuyu</t>
  </si>
  <si>
    <t>Krio</t>
  </si>
  <si>
    <t>Luo</t>
  </si>
  <si>
    <t>Ndebele</t>
  </si>
  <si>
    <t>Nuer</t>
  </si>
  <si>
    <t>Nyanja (Chichewa)</t>
  </si>
  <si>
    <t>Shilluk</t>
  </si>
  <si>
    <t>Tswana</t>
  </si>
  <si>
    <t>Bari</t>
  </si>
  <si>
    <t>Bassa</t>
  </si>
  <si>
    <t>Fulfulde</t>
  </si>
  <si>
    <t>Kirundi (Rundi)</t>
  </si>
  <si>
    <t>Liberian (Liberian English)</t>
  </si>
  <si>
    <t>Madi</t>
  </si>
  <si>
    <t>Mandinka</t>
  </si>
  <si>
    <t>Lingala</t>
  </si>
  <si>
    <t>African Languages, nec</t>
  </si>
  <si>
    <t>Fijian</t>
  </si>
  <si>
    <t>Gilbertese</t>
  </si>
  <si>
    <t>Maori (Cook Island)</t>
  </si>
  <si>
    <t>Maori (New Zealand)</t>
  </si>
  <si>
    <t>Samoan</t>
  </si>
  <si>
    <t>Tongan</t>
  </si>
  <si>
    <t>Rotuman</t>
  </si>
  <si>
    <t>Tokelauan</t>
  </si>
  <si>
    <t>Tuvaluan</t>
  </si>
  <si>
    <t>Pacific Austronesian Languages, nec</t>
  </si>
  <si>
    <t>Oceanian Pidgins and Creoles, nfd</t>
  </si>
  <si>
    <t>Bislama</t>
  </si>
  <si>
    <t>Norf'k-Pitcairn</t>
  </si>
  <si>
    <t>Solomon Islands Pijin</t>
  </si>
  <si>
    <t>Papua New Guinea Languages, nfd</t>
  </si>
  <si>
    <t>Kiwai</t>
  </si>
  <si>
    <t>Motu (HiriMotu)</t>
  </si>
  <si>
    <t>Tok Pisin (Neomelanesian)</t>
  </si>
  <si>
    <t>Sign Languages, nfd</t>
  </si>
  <si>
    <t>Auslan</t>
  </si>
  <si>
    <t>Key Word Sign Australia</t>
  </si>
  <si>
    <t>Non-verbal, so described</t>
  </si>
  <si>
    <t>Swiss, so described</t>
  </si>
  <si>
    <t>Cypriot, so described</t>
  </si>
  <si>
    <t>Creole, nfd</t>
  </si>
  <si>
    <t>French Creole, nfd</t>
  </si>
  <si>
    <t>Pidgin, nfd</t>
  </si>
  <si>
    <t>..</t>
  </si>
  <si>
    <t>65+</t>
  </si>
  <si>
    <t>% change 2011 - 2016</t>
  </si>
  <si>
    <t>Fastest growing languages (excluding English, Indigenous and languages not spoken in 2011)</t>
  </si>
  <si>
    <t>Darwin</t>
  </si>
  <si>
    <t>Northern Territory - Balance</t>
  </si>
  <si>
    <t>Statistical Division</t>
  </si>
  <si>
    <t>Poor or no English</t>
  </si>
  <si>
    <t>% of Statistical Division</t>
  </si>
  <si>
    <t xml:space="preserve">Statistical Divison with highest proportion who speak English not well or not at all </t>
  </si>
  <si>
    <t>Speaks English only</t>
  </si>
  <si>
    <t>Speaks English very well/well</t>
  </si>
  <si>
    <t>Speaks English not well/not at all</t>
  </si>
  <si>
    <t>Total population</t>
  </si>
  <si>
    <t>Table 2.11</t>
  </si>
  <si>
    <t>Religion</t>
  </si>
  <si>
    <t>Buddhism</t>
  </si>
  <si>
    <t>Christian, nfd</t>
  </si>
  <si>
    <t>Baptist</t>
  </si>
  <si>
    <t>Brethren</t>
  </si>
  <si>
    <t>Jehovah's Witnesses</t>
  </si>
  <si>
    <t>Lutheran</t>
  </si>
  <si>
    <t>Salvation Army</t>
  </si>
  <si>
    <t>Seventh-day Adventist</t>
  </si>
  <si>
    <t>Uniting Church</t>
  </si>
  <si>
    <t>Hinduism</t>
  </si>
  <si>
    <t>Islam</t>
  </si>
  <si>
    <t>Judaism</t>
  </si>
  <si>
    <t>Sikhism</t>
  </si>
  <si>
    <t>Spiritualism</t>
  </si>
  <si>
    <t>Mandaean</t>
  </si>
  <si>
    <t>No Religion, so described</t>
  </si>
  <si>
    <t>Agnosticism</t>
  </si>
  <si>
    <t>Atheism</t>
  </si>
  <si>
    <t>Humanism</t>
  </si>
  <si>
    <t>Rationalism</t>
  </si>
  <si>
    <t>Secular Beliefs, nec</t>
  </si>
  <si>
    <t>Other Spiritual Beliefs, nfd</t>
  </si>
  <si>
    <t>Multi Faith</t>
  </si>
  <si>
    <t>New Age</t>
  </si>
  <si>
    <t>Own Spiritual Beliefs</t>
  </si>
  <si>
    <t>Theism</t>
  </si>
  <si>
    <t>Unitarian Universalism</t>
  </si>
  <si>
    <t>Other Spiritual Beliefs, nec</t>
  </si>
  <si>
    <t>Christianity (total)</t>
  </si>
  <si>
    <t>% of responses</t>
  </si>
  <si>
    <t>Anglican (total)</t>
  </si>
  <si>
    <t>Catholic (total)</t>
  </si>
  <si>
    <t>Oriental Orthodox (total)</t>
  </si>
  <si>
    <t>Eastern Orthodox (total)</t>
  </si>
  <si>
    <t>Presbyterian and Reformed (total)</t>
  </si>
  <si>
    <t>Pentecostal (total)</t>
  </si>
  <si>
    <t>Other Protestant (total)</t>
  </si>
  <si>
    <t>Other Christian (total)</t>
  </si>
  <si>
    <t>Other Religions (total)</t>
  </si>
  <si>
    <t>Chinese Relgions (total)</t>
  </si>
  <si>
    <t>Japanese Religions (total)</t>
  </si>
  <si>
    <t>Nature Religions (total)</t>
  </si>
  <si>
    <t>Miscellaneous Religions (total)</t>
  </si>
  <si>
    <t>No Religions (total)</t>
  </si>
  <si>
    <t>Other Spiritual Beliefs (total)</t>
  </si>
  <si>
    <t>Churches of Christ (total)</t>
  </si>
  <si>
    <t>Latter-day Saints (total)</t>
  </si>
  <si>
    <t>Total responses</t>
  </si>
  <si>
    <t>Religions</t>
  </si>
  <si>
    <t xml:space="preserve">  Anglican Church of Australia</t>
  </si>
  <si>
    <t xml:space="preserve">  Other Anglican</t>
  </si>
  <si>
    <t xml:space="preserve">  Western Catholic</t>
  </si>
  <si>
    <t xml:space="preserve">  Syro Malabar Catholic</t>
  </si>
  <si>
    <t xml:space="preserve">  Catholic, nec</t>
  </si>
  <si>
    <t xml:space="preserve">  Churches of Christ, nfd</t>
  </si>
  <si>
    <t xml:space="preserve">  Churches of Christ (Conference)</t>
  </si>
  <si>
    <t xml:space="preserve">  The Church of Jesus Christ of Latter-day Saints</t>
  </si>
  <si>
    <t xml:space="preserve">  Coptic Orthodox Church</t>
  </si>
  <si>
    <t xml:space="preserve">  Syrian Orthodox Church</t>
  </si>
  <si>
    <t xml:space="preserve">  Ethiopian Orthodox Church</t>
  </si>
  <si>
    <t xml:space="preserve">  Eastern Orthodox, nfd</t>
  </si>
  <si>
    <t xml:space="preserve">  Greek Orthodox</t>
  </si>
  <si>
    <t xml:space="preserve">  Macedonian Orthodox</t>
  </si>
  <si>
    <t xml:space="preserve">  Russian Orthodox</t>
  </si>
  <si>
    <t xml:space="preserve">  Serbian Orthodox</t>
  </si>
  <si>
    <t xml:space="preserve">  Ukrainian Orthodox</t>
  </si>
  <si>
    <t xml:space="preserve">  Eastern Orthodox, nec</t>
  </si>
  <si>
    <t xml:space="preserve">  Presbyterian</t>
  </si>
  <si>
    <t xml:space="preserve">  Reformed</t>
  </si>
  <si>
    <t xml:space="preserve">  Pentecostal, nfd</t>
  </si>
  <si>
    <t xml:space="preserve">  Apostolic Church (Australia)</t>
  </si>
  <si>
    <t xml:space="preserve">  Australian Christian Churches (Assemblies of God)</t>
  </si>
  <si>
    <t xml:space="preserve">  C3 Church Global (Christian City Church)</t>
  </si>
  <si>
    <t xml:space="preserve">  International Network of Churches (Christian Outreach Centres)</t>
  </si>
  <si>
    <t xml:space="preserve">  Foursquare Gospel Church</t>
  </si>
  <si>
    <t xml:space="preserve">  United Pentecostal</t>
  </si>
  <si>
    <t xml:space="preserve">  Revival Fellowship</t>
  </si>
  <si>
    <t xml:space="preserve">  Pentecostal, nec</t>
  </si>
  <si>
    <t xml:space="preserve">  Other Protestant, nfd</t>
  </si>
  <si>
    <t xml:space="preserve">  Aboriginal Evangelical Missions</t>
  </si>
  <si>
    <t xml:space="preserve">  Born Again Christian</t>
  </si>
  <si>
    <t xml:space="preserve">  Church of the Nazarene</t>
  </si>
  <si>
    <t xml:space="preserve">  Congregational</t>
  </si>
  <si>
    <t xml:space="preserve">  Ethnic Evangelical Churches</t>
  </si>
  <si>
    <t xml:space="preserve">  Wesleyan Methodist Church</t>
  </si>
  <si>
    <t xml:space="preserve">  Christian Community Churches of Australia</t>
  </si>
  <si>
    <t xml:space="preserve">  Methodist, so described</t>
  </si>
  <si>
    <t xml:space="preserve">  Other Protestant, nec</t>
  </si>
  <si>
    <t xml:space="preserve">  Christadelphians</t>
  </si>
  <si>
    <t xml:space="preserve">  Christian Science</t>
  </si>
  <si>
    <t xml:space="preserve">  Gnostic Christians</t>
  </si>
  <si>
    <t xml:space="preserve">  New Apostolic Church</t>
  </si>
  <si>
    <t xml:space="preserve">  Ratana (Maori)</t>
  </si>
  <si>
    <t xml:space="preserve">  Religious Society of Friends (Quakers)</t>
  </si>
  <si>
    <t xml:space="preserve">  Other Christian, nec</t>
  </si>
  <si>
    <t xml:space="preserve">  Australian Aboriginal Traditional Religions</t>
  </si>
  <si>
    <t xml:space="preserve">  Baha'i</t>
  </si>
  <si>
    <t xml:space="preserve">  Confucianism</t>
  </si>
  <si>
    <t xml:space="preserve">  Taoism</t>
  </si>
  <si>
    <t xml:space="preserve">  Shinto</t>
  </si>
  <si>
    <t xml:space="preserve">  Tenrikyo</t>
  </si>
  <si>
    <t xml:space="preserve">  Nature Religions, nfd</t>
  </si>
  <si>
    <t xml:space="preserve">  Animism</t>
  </si>
  <si>
    <t xml:space="preserve">  Druidism</t>
  </si>
  <si>
    <t xml:space="preserve">  Paganism</t>
  </si>
  <si>
    <t xml:space="preserve">  Wiccan (Witchcraft)</t>
  </si>
  <si>
    <t xml:space="preserve">  Nature Religions, nec</t>
  </si>
  <si>
    <t xml:space="preserve">  Mandaean</t>
  </si>
  <si>
    <t xml:space="preserve">  Church of Scientology</t>
  </si>
  <si>
    <t xml:space="preserve">  Rastafari</t>
  </si>
  <si>
    <t xml:space="preserve">  Satanism</t>
  </si>
  <si>
    <t xml:space="preserve">  Theosophy</t>
  </si>
  <si>
    <t xml:space="preserve">  Jainism</t>
  </si>
  <si>
    <t xml:space="preserve">  Zoroastrianism</t>
  </si>
  <si>
    <t xml:space="preserve">  Religious Groups, nec</t>
  </si>
  <si>
    <t>Religion was an optional question on the 2011 and 2016 Census form</t>
  </si>
  <si>
    <t>Fastest growing religions</t>
  </si>
  <si>
    <t>Notes:</t>
  </si>
  <si>
    <t>People reporting "No Religion" increased by 33.7%</t>
  </si>
  <si>
    <t>Sub groups not included if total group included</t>
  </si>
  <si>
    <t>Oceanian, nfd</t>
  </si>
  <si>
    <t>Australian Peoples, nfd</t>
  </si>
  <si>
    <t>Australian</t>
  </si>
  <si>
    <t>Australian Aboriginal</t>
  </si>
  <si>
    <t>Australian South Sea Islander</t>
  </si>
  <si>
    <t>Torres Strait Islander</t>
  </si>
  <si>
    <t>Maori</t>
  </si>
  <si>
    <t>New Zealander</t>
  </si>
  <si>
    <t>Melanesian and Papuan, nfd</t>
  </si>
  <si>
    <t>New Caledonian</t>
  </si>
  <si>
    <t>Ni-Vanuatu</t>
  </si>
  <si>
    <t>Papua New Guinean</t>
  </si>
  <si>
    <t>Solomon Islander</t>
  </si>
  <si>
    <t>I-Kiribati</t>
  </si>
  <si>
    <t>Nauruan</t>
  </si>
  <si>
    <t>Polynesian, nfd</t>
  </si>
  <si>
    <t>Cook Islander</t>
  </si>
  <si>
    <t>Niuean</t>
  </si>
  <si>
    <t>Hawaiian</t>
  </si>
  <si>
    <t>Tahitian</t>
  </si>
  <si>
    <t>Pitcairn</t>
  </si>
  <si>
    <t>Polynesian, nec</t>
  </si>
  <si>
    <t>North-West European, nfd</t>
  </si>
  <si>
    <t>British, nfd</t>
  </si>
  <si>
    <t>Scottish</t>
  </si>
  <si>
    <t>Channel Islander</t>
  </si>
  <si>
    <t>Manx</t>
  </si>
  <si>
    <t>British, nec</t>
  </si>
  <si>
    <t>Western European, nfd</t>
  </si>
  <si>
    <t>Austrian</t>
  </si>
  <si>
    <t>Flemish</t>
  </si>
  <si>
    <t>Swiss</t>
  </si>
  <si>
    <t>Belgian</t>
  </si>
  <si>
    <t>Frisian</t>
  </si>
  <si>
    <t>Northern European, nfd</t>
  </si>
  <si>
    <t>Icelandic</t>
  </si>
  <si>
    <t>Southern and Eastern European, nfd</t>
  </si>
  <si>
    <t>Basque</t>
  </si>
  <si>
    <t>South Eastern European, nfd</t>
  </si>
  <si>
    <t>Montenegrin</t>
  </si>
  <si>
    <t>Roma Gypsy</t>
  </si>
  <si>
    <t>Cypriot</t>
  </si>
  <si>
    <t>Eastern European, nfd</t>
  </si>
  <si>
    <t>Belarusan</t>
  </si>
  <si>
    <t>Sorb/Wend</t>
  </si>
  <si>
    <t>North African and Middle Eastern, nfd</t>
  </si>
  <si>
    <t>Arab, nfd</t>
  </si>
  <si>
    <t>Algerian</t>
  </si>
  <si>
    <t>Egyptian</t>
  </si>
  <si>
    <t>Iraqi</t>
  </si>
  <si>
    <t>Jordanian</t>
  </si>
  <si>
    <t>Lebanese</t>
  </si>
  <si>
    <t>Libyan</t>
  </si>
  <si>
    <t>Moroccan</t>
  </si>
  <si>
    <t>Palestinian</t>
  </si>
  <si>
    <t>Syrian</t>
  </si>
  <si>
    <t>Tunisian</t>
  </si>
  <si>
    <t>Arab, nec</t>
  </si>
  <si>
    <t>Jewish</t>
  </si>
  <si>
    <t>Peoples of the Sudan, nfd</t>
  </si>
  <si>
    <t>South Sudanese</t>
  </si>
  <si>
    <t>Sudanese</t>
  </si>
  <si>
    <t>Iranian</t>
  </si>
  <si>
    <t>Assyrian</t>
  </si>
  <si>
    <t>Other North African and Middle Eastern, nec</t>
  </si>
  <si>
    <t>South-East Asian, nfd</t>
  </si>
  <si>
    <t>Mainland South-East Asian, nfd</t>
  </si>
  <si>
    <t>Hmong</t>
  </si>
  <si>
    <t>Khmer (Cambodian)</t>
  </si>
  <si>
    <t>Mainland South-East Asian, nec</t>
  </si>
  <si>
    <t>Bruneian</t>
  </si>
  <si>
    <t>Singaporean</t>
  </si>
  <si>
    <t>Maritime South-East Asian, nec</t>
  </si>
  <si>
    <t>Chinese</t>
  </si>
  <si>
    <t>Taiwanese</t>
  </si>
  <si>
    <t>Chinese Asian, nec</t>
  </si>
  <si>
    <t>Tibetan</t>
  </si>
  <si>
    <t>Southern Asian, nfd</t>
  </si>
  <si>
    <t>Anglo-Indian</t>
  </si>
  <si>
    <t>Indian</t>
  </si>
  <si>
    <t>Malayali</t>
  </si>
  <si>
    <t>Nepalese</t>
  </si>
  <si>
    <t>Pakistani</t>
  </si>
  <si>
    <t>Sikh</t>
  </si>
  <si>
    <t>Maldivian</t>
  </si>
  <si>
    <t>Bangladeshi</t>
  </si>
  <si>
    <t>Bhutanese</t>
  </si>
  <si>
    <t>Fijian Indian</t>
  </si>
  <si>
    <t>Kashmiri</t>
  </si>
  <si>
    <t>Sri Lankan</t>
  </si>
  <si>
    <t>Sri Lankan Tamil</t>
  </si>
  <si>
    <t>Indian Tamil</t>
  </si>
  <si>
    <t>Tamil, nfd</t>
  </si>
  <si>
    <t>Southern Asian, nec</t>
  </si>
  <si>
    <t>Afghan</t>
  </si>
  <si>
    <t>Armenian</t>
  </si>
  <si>
    <t>Kazakh</t>
  </si>
  <si>
    <t>Pathan</t>
  </si>
  <si>
    <t>Uzbek</t>
  </si>
  <si>
    <t>Azeri</t>
  </si>
  <si>
    <t>Hazara</t>
  </si>
  <si>
    <t>Tajik</t>
  </si>
  <si>
    <t>Tatar</t>
  </si>
  <si>
    <t>Turkmen</t>
  </si>
  <si>
    <t>Kyrgyz</t>
  </si>
  <si>
    <t>Central Asian, nec</t>
  </si>
  <si>
    <t>Peoples of the Americas, nfd</t>
  </si>
  <si>
    <t>North American, nfd</t>
  </si>
  <si>
    <t>African American</t>
  </si>
  <si>
    <t>American</t>
  </si>
  <si>
    <t>Canadian</t>
  </si>
  <si>
    <t>French Canadian</t>
  </si>
  <si>
    <t>Hispanic North American</t>
  </si>
  <si>
    <t>Native North American Indian</t>
  </si>
  <si>
    <t>North American, nec</t>
  </si>
  <si>
    <t>South American, nfd</t>
  </si>
  <si>
    <t>Argentinian</t>
  </si>
  <si>
    <t>Bolivian</t>
  </si>
  <si>
    <t>Brazilian</t>
  </si>
  <si>
    <t>Chilean</t>
  </si>
  <si>
    <t>Colombian</t>
  </si>
  <si>
    <t>Ecuadorian</t>
  </si>
  <si>
    <t>Guyanese</t>
  </si>
  <si>
    <t>Peruvian</t>
  </si>
  <si>
    <t>Uruguayan</t>
  </si>
  <si>
    <t>Venezuelan</t>
  </si>
  <si>
    <t>Paraguayan</t>
  </si>
  <si>
    <t>South American, nec</t>
  </si>
  <si>
    <t>Central American, nfd</t>
  </si>
  <si>
    <t>Mexican</t>
  </si>
  <si>
    <t>Salvadoran</t>
  </si>
  <si>
    <t>Guatemalan</t>
  </si>
  <si>
    <t>Central American, nec</t>
  </si>
  <si>
    <t>Caribbean Islander, nfd</t>
  </si>
  <si>
    <t>Cuban</t>
  </si>
  <si>
    <t>Jamaican</t>
  </si>
  <si>
    <t>Trinidadian Tobagonian</t>
  </si>
  <si>
    <t>Puerto Rican</t>
  </si>
  <si>
    <t>Caribbean Islander, nec</t>
  </si>
  <si>
    <t>Sub-Saharan African, nfd</t>
  </si>
  <si>
    <t>Central and West African, nfd</t>
  </si>
  <si>
    <t>Fulani</t>
  </si>
  <si>
    <t>Ghanaian</t>
  </si>
  <si>
    <t>Nigerian</t>
  </si>
  <si>
    <t>Liberian</t>
  </si>
  <si>
    <t>Sierra Leonean</t>
  </si>
  <si>
    <t>Cameroonian</t>
  </si>
  <si>
    <t>Congolese</t>
  </si>
  <si>
    <t>Senegalese</t>
  </si>
  <si>
    <t>Togolese</t>
  </si>
  <si>
    <t>Central and West African, nec</t>
  </si>
  <si>
    <t>Southern and East African, nfd</t>
  </si>
  <si>
    <t>Afrikaner</t>
  </si>
  <si>
    <t>Angolan</t>
  </si>
  <si>
    <t>Eritrean</t>
  </si>
  <si>
    <t>Ethiopian</t>
  </si>
  <si>
    <t>Kenyan</t>
  </si>
  <si>
    <t>Malawian</t>
  </si>
  <si>
    <t>Mauritian</t>
  </si>
  <si>
    <t>Mozambican</t>
  </si>
  <si>
    <t>Seychellois</t>
  </si>
  <si>
    <t>South African</t>
  </si>
  <si>
    <t>Tanzanian</t>
  </si>
  <si>
    <t>Ugandan</t>
  </si>
  <si>
    <t>Zambian</t>
  </si>
  <si>
    <t>Zimbabwean</t>
  </si>
  <si>
    <t>Batswana</t>
  </si>
  <si>
    <t>Masai</t>
  </si>
  <si>
    <t>Burundian</t>
  </si>
  <si>
    <t>Rwandan</t>
  </si>
  <si>
    <t>Southern and East African, nec</t>
  </si>
  <si>
    <t>Eurasian, so described</t>
  </si>
  <si>
    <t>Asian, so described</t>
  </si>
  <si>
    <t>African, so described</t>
  </si>
  <si>
    <t>European, so described</t>
  </si>
  <si>
    <t>Caucasian, so described</t>
  </si>
  <si>
    <t>Table 2.13</t>
  </si>
  <si>
    <t>Ancestry</t>
  </si>
  <si>
    <t>Ancestries with counts less than 10 are included in a category of 'Not elsewhere classified'</t>
  </si>
  <si>
    <t>Not elsewhere classified</t>
  </si>
  <si>
    <t>Birthplaces</t>
  </si>
  <si>
    <t>Table 2.10</t>
  </si>
  <si>
    <t>Australian born</t>
  </si>
  <si>
    <t>Overseas born</t>
  </si>
  <si>
    <t>Birthplace not stated</t>
  </si>
  <si>
    <t>% of Total population</t>
  </si>
  <si>
    <t>Other ancestries</t>
  </si>
  <si>
    <t>Table 2.14</t>
  </si>
  <si>
    <t>Ancestry by birthplace of parents</t>
  </si>
  <si>
    <t>Not stated birthplace for either or both parents</t>
  </si>
  <si>
    <t>Population aged 15 years +</t>
  </si>
  <si>
    <t>Bachelor degree or higher</t>
  </si>
  <si>
    <t>Certificate 1, 2, 3, or 4</t>
  </si>
  <si>
    <t>Advanced diploma/diploma</t>
  </si>
  <si>
    <t>Year 12 or equivalent</t>
  </si>
  <si>
    <t>Education, employment and income statistics for selected birthplaces</t>
  </si>
  <si>
    <t>Unemployment rate (%)</t>
  </si>
  <si>
    <t>Industry (% of those working)</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</si>
  <si>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</si>
  <si>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</si>
  <si>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</si>
  <si>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</si>
  <si>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</si>
  <si>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</si>
  <si>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</si>
  <si>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</si>
  <si>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</si>
  <si>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</si>
  <si>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</si>
  <si>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</si>
  <si>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</si>
  <si>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</si>
  <si>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</si>
  <si>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</si>
  <si>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</si>
  <si>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</si>
  <si>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</si>
  <si>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Occupation (% of those working)</t>
  </si>
  <si>
    <t>Managers</t>
  </si>
  <si>
    <t>Professionals</t>
  </si>
  <si>
    <t>Technicians and Trades Workers</t>
  </si>
  <si>
    <t>Community and Personal Service Workers</t>
  </si>
  <si>
    <t>Clerical and Administrative Workers</t>
  </si>
  <si>
    <t>Sales Workers</t>
  </si>
  <si>
    <t>Machinery Operators and Drivers</t>
  </si>
  <si>
    <t>Labourers</t>
  </si>
  <si>
    <t>Income (% of population 15 years and over)</t>
  </si>
  <si>
    <t>$2,000 or more per week</t>
  </si>
  <si>
    <t>$1,500 - $1,999 per week</t>
  </si>
  <si>
    <t>Nil or negative income</t>
  </si>
  <si>
    <t>$1 - $399 per week</t>
  </si>
  <si>
    <t>$400 - $799 per week</t>
  </si>
  <si>
    <t>$800 - $999 per week</t>
  </si>
  <si>
    <t>$1000 - $1499 per week</t>
  </si>
  <si>
    <t>Advanced Diploma and Diploma Level</t>
  </si>
  <si>
    <t>Income (% of popualtion aged 15 years and over)</t>
  </si>
  <si>
    <t>Education, employment and income statistics for selected languages</t>
  </si>
  <si>
    <t>Languages</t>
  </si>
  <si>
    <t>Australian Indigenous Languages</t>
  </si>
  <si>
    <t>Table 2.18</t>
  </si>
  <si>
    <t>Education, employment and income statistics for selected religions</t>
  </si>
  <si>
    <t>No religion (so described)</t>
  </si>
  <si>
    <t>Australian Aboriginal Traditional Religions</t>
  </si>
  <si>
    <t>Presbyterian and Reformed</t>
  </si>
  <si>
    <t>Aboriginal Evangelical Missions</t>
  </si>
  <si>
    <t>Seventh-Day adventist</t>
  </si>
  <si>
    <t>The church of the latter day saints</t>
  </si>
  <si>
    <t>Table 2.20.1</t>
  </si>
  <si>
    <t>Summary Indicators</t>
  </si>
  <si>
    <t>Change 2016-2011</t>
  </si>
  <si>
    <t>% change</t>
  </si>
  <si>
    <t>Overseas born - Main English speaking countries</t>
  </si>
  <si>
    <t>Overseas born - Australian Citizen</t>
  </si>
  <si>
    <t>Aboriginal and/or Torres Strait Islander peoples</t>
  </si>
  <si>
    <t>Language other than English spoken at home</t>
  </si>
  <si>
    <t>Tables 2.20.2</t>
  </si>
  <si>
    <t>Overseas born: Birthplace by Gender, 2016, 2011, 2006 Censuses</t>
  </si>
  <si>
    <t>Males</t>
  </si>
  <si>
    <t>Females</t>
  </si>
  <si>
    <t>Persons</t>
  </si>
  <si>
    <t>% of OSB</t>
  </si>
  <si>
    <t>% change 2016-2006</t>
  </si>
  <si>
    <t>2006 Census</t>
  </si>
  <si>
    <t>Aust born</t>
  </si>
  <si>
    <t>OSB - MESC</t>
  </si>
  <si>
    <t>OSB - NMESC</t>
  </si>
  <si>
    <t>Not Stated</t>
  </si>
  <si>
    <t>OSB NMESC</t>
  </si>
  <si>
    <t>% change 2011-2016</t>
  </si>
  <si>
    <t>Table2.20.3</t>
  </si>
  <si>
    <t>Birthplace by Age: Selected birthplace Groups, 2016 Census</t>
  </si>
  <si>
    <t>Percentage in age group and Total population provided for each birthplace</t>
  </si>
  <si>
    <t>0-14</t>
  </si>
  <si>
    <t>15-24</t>
  </si>
  <si>
    <t>45-64</t>
  </si>
  <si>
    <t>25-44</t>
  </si>
  <si>
    <t>Main English speaking countries</t>
  </si>
  <si>
    <t>Table 2.20.4</t>
  </si>
  <si>
    <t>Birthplace by year of arrival: Selected birthplaces, 2016 Census</t>
  </si>
  <si>
    <t>2011-2015</t>
  </si>
  <si>
    <t>2006-2010</t>
  </si>
  <si>
    <t>1996-2005</t>
  </si>
  <si>
    <t>1986-1995</t>
  </si>
  <si>
    <t>Table 2.20.5</t>
  </si>
  <si>
    <t>Language other than English spoken at home by gender, 2016, 2011, 2006 Censuses</t>
  </si>
  <si>
    <t>% of LOTE speakers</t>
  </si>
  <si>
    <t>% change 2006-2016</t>
  </si>
  <si>
    <t>Other languages</t>
  </si>
  <si>
    <t>Table 2.20.6</t>
  </si>
  <si>
    <t>English Language proficiency by age group: Selected Language Groups, 2016 Census</t>
  </si>
  <si>
    <t xml:space="preserve">  Speaks English very well/well</t>
  </si>
  <si>
    <t xml:space="preserve">  Speaks English not well/not at all</t>
  </si>
  <si>
    <t xml:space="preserve">  Total (including not stated)</t>
  </si>
  <si>
    <t>Percent not well/not at all)</t>
  </si>
  <si>
    <t>Table 2.20.7</t>
  </si>
  <si>
    <t>Ancestry by Birthplace of parents: Selected Ancestry Groups, 2016</t>
  </si>
  <si>
    <t>Table 2.20.8</t>
  </si>
  <si>
    <t>Religious affiliation by gender; 2016 and 2011 Censuses</t>
  </si>
  <si>
    <t>Table 2.20.9</t>
  </si>
  <si>
    <t>Religion by birthplace and age group: Selected religious groups, 2016 Census</t>
  </si>
  <si>
    <t>Overseas</t>
  </si>
  <si>
    <t>Age groups</t>
  </si>
  <si>
    <t>Catholic</t>
  </si>
  <si>
    <t>Anglican</t>
  </si>
  <si>
    <t>Eastern Orthodox</t>
  </si>
  <si>
    <t>Pentecostal</t>
  </si>
  <si>
    <t>Other Protestant</t>
  </si>
  <si>
    <t>Latter-day Saints</t>
  </si>
  <si>
    <t>Total persons</t>
  </si>
  <si>
    <t>Total Persons</t>
  </si>
  <si>
    <t>% change 2016-2011</t>
  </si>
  <si>
    <t>Other Protestant (total)*</t>
  </si>
  <si>
    <t>Ancestry (counts of less than 10)</t>
  </si>
  <si>
    <t>Religion - finest level</t>
  </si>
  <si>
    <t>New Age, so described</t>
  </si>
  <si>
    <t>No Religion, nfd</t>
  </si>
  <si>
    <t>Church of Scientology</t>
  </si>
  <si>
    <t>Rastafarianism</t>
  </si>
  <si>
    <t>Satanism</t>
  </si>
  <si>
    <t>Theosophy</t>
  </si>
  <si>
    <t>Jainism</t>
  </si>
  <si>
    <t>Zoroastrianism</t>
  </si>
  <si>
    <t>Religious Groups, nec</t>
  </si>
  <si>
    <t>Nature Religions, nfd</t>
  </si>
  <si>
    <t>Animism</t>
  </si>
  <si>
    <t>Druidism</t>
  </si>
  <si>
    <t>Paganism</t>
  </si>
  <si>
    <t>Wiccan/Witchcraft</t>
  </si>
  <si>
    <t>Nature Religions, nec</t>
  </si>
  <si>
    <t>Shinto</t>
  </si>
  <si>
    <t>Tenrikyo</t>
  </si>
  <si>
    <t>Confucianism</t>
  </si>
  <si>
    <t>Taoism</t>
  </si>
  <si>
    <t>Baha'i</t>
  </si>
  <si>
    <t>Christadelphians</t>
  </si>
  <si>
    <t>Christian Science</t>
  </si>
  <si>
    <t>Gnostic Christians</t>
  </si>
  <si>
    <t>New Apostolic Church</t>
  </si>
  <si>
    <t>Ratana (Maori)</t>
  </si>
  <si>
    <t>Religious Society of Friends (Quakers)</t>
  </si>
  <si>
    <t>Unitarian</t>
  </si>
  <si>
    <t>Other Christian, nec</t>
  </si>
  <si>
    <t>Other Protestant, nfd</t>
  </si>
  <si>
    <t>Born Again Christian</t>
  </si>
  <si>
    <t>Church of the Nazarene</t>
  </si>
  <si>
    <t>Congregational</t>
  </si>
  <si>
    <t>Ethnic Evangelical Churches</t>
  </si>
  <si>
    <t>Wesleyan Methodist Church</t>
  </si>
  <si>
    <t>Other Protestant, nec</t>
  </si>
  <si>
    <t>Pentecostal, nfd</t>
  </si>
  <si>
    <t>Apostolic Church (Australia)</t>
  </si>
  <si>
    <t>Christian Outreach Centres</t>
  </si>
  <si>
    <t>Foursquare Gospel Church</t>
  </si>
  <si>
    <t>Revival Centres</t>
  </si>
  <si>
    <t>United Pentecostal</t>
  </si>
  <si>
    <t>Pentecostal, nec</t>
  </si>
  <si>
    <t>Presbyterian</t>
  </si>
  <si>
    <t>Reformed</t>
  </si>
  <si>
    <t>Eastern Orthodox, nfd</t>
  </si>
  <si>
    <t>Greek Orthodox</t>
  </si>
  <si>
    <t>Macedonian Orthodox</t>
  </si>
  <si>
    <t>Russian Orthodox</t>
  </si>
  <si>
    <t>Serbian Orthodox</t>
  </si>
  <si>
    <t>Ukrainian Orthodox</t>
  </si>
  <si>
    <t>Eastern Orthodox, nec</t>
  </si>
  <si>
    <t>Coptic Orthodox Church</t>
  </si>
  <si>
    <t>Syrian Orthodox Church</t>
  </si>
  <si>
    <t>Ethiopian Orthodox Church</t>
  </si>
  <si>
    <t>Church of Jesus Christ of LDS (Mormons)</t>
  </si>
  <si>
    <t>Churches of Christ, nfd</t>
  </si>
  <si>
    <t>Churches of Christ (Conference)</t>
  </si>
  <si>
    <t>Western Catholic</t>
  </si>
  <si>
    <t>Catholic, nec</t>
  </si>
  <si>
    <t>Anglican Church of Australia</t>
  </si>
  <si>
    <t>Apostolic Church, so described</t>
  </si>
  <si>
    <t>Australian Christian Churches, so described</t>
  </si>
  <si>
    <t>Australian Christian Churches (Assemblies of God)</t>
  </si>
  <si>
    <t>C3 Church Global (Christian City Church)</t>
  </si>
  <si>
    <t>Christian Community Churches of Australia</t>
  </si>
  <si>
    <t>International Network of Churches (Christian Outreach Centres)</t>
  </si>
  <si>
    <t>Methodist, so described</t>
  </si>
  <si>
    <t>Other Anglican</t>
  </si>
  <si>
    <t>Rastafari</t>
  </si>
  <si>
    <t>Revival Fellowship</t>
  </si>
  <si>
    <t>Syro Malabar Catholic</t>
  </si>
  <si>
    <t>The Church of Jesus Christ of Latter-day Saints</t>
  </si>
  <si>
    <t>Wiccan (Witchcraft)</t>
  </si>
  <si>
    <t>Northern Territory: 2016, 2011 Censuses</t>
  </si>
  <si>
    <t>Inadequately defined</t>
  </si>
  <si>
    <t>Overseas born population and their levels of English proficiency, by Australian citizenship</t>
  </si>
  <si>
    <t xml:space="preserve">Gaelic </t>
  </si>
  <si>
    <t xml:space="preserve">Persian </t>
  </si>
  <si>
    <t>Sign Languages</t>
  </si>
  <si>
    <t>2016 count</t>
  </si>
  <si>
    <t>Total language speakers</t>
  </si>
  <si>
    <t xml:space="preserve">15-24 </t>
  </si>
  <si>
    <t xml:space="preserve">25-44 </t>
  </si>
  <si>
    <t xml:space="preserve">45-64 </t>
  </si>
  <si>
    <t>Birthplace by birthplace of parents</t>
  </si>
  <si>
    <t>South Eastern Europe, nfd</t>
  </si>
  <si>
    <t>Eastern Europe, nfd</t>
  </si>
  <si>
    <t>The former Yugoslav Republic of Macedonia</t>
  </si>
  <si>
    <t>South America, nfd</t>
  </si>
  <si>
    <t>Maritime South-East Asia, nfd</t>
  </si>
  <si>
    <t>Southern and East Africa, nfd</t>
  </si>
  <si>
    <t>Norfolk Island</t>
  </si>
  <si>
    <t>Table 2.8</t>
  </si>
  <si>
    <t>% of Language Speakers</t>
  </si>
  <si>
    <t>Hong Kong</t>
  </si>
  <si>
    <t>Congo (DR)</t>
  </si>
  <si>
    <t>Table 2.12</t>
  </si>
  <si>
    <t>Birthplace of selected religions</t>
  </si>
  <si>
    <t>% of affiliates</t>
  </si>
  <si>
    <t>No religion, so described</t>
  </si>
  <si>
    <t>Seveth-day Adventist</t>
  </si>
  <si>
    <t>The Church of the Latter-day Saints</t>
  </si>
  <si>
    <t>USA</t>
  </si>
  <si>
    <t>Table 2.15</t>
  </si>
  <si>
    <t>Birthplace of selected ancestries</t>
  </si>
  <si>
    <t>Nothern Territory: 2016 Census</t>
  </si>
  <si>
    <t>% identifying ancestry</t>
  </si>
  <si>
    <t>Other*</t>
  </si>
  <si>
    <t>Philippinse</t>
  </si>
  <si>
    <t>Australia and Northern Territory Compared</t>
  </si>
  <si>
    <t>2006, 2011 and 2016 Census</t>
  </si>
  <si>
    <t>Birthplace (less than 10 people)</t>
  </si>
  <si>
    <t>Populations</t>
  </si>
  <si>
    <t>2..</t>
  </si>
  <si>
    <t>COB</t>
  </si>
  <si>
    <t>% increase 2011-2016</t>
  </si>
  <si>
    <t>Note: excludes Countries of Birth with populations less than 100</t>
  </si>
  <si>
    <t>participation rate (%)</t>
  </si>
  <si>
    <t>Table 2.6 (a)</t>
  </si>
  <si>
    <t>Northern Territory: 2011 &amp; 2016 Censuses</t>
  </si>
  <si>
    <t>Change 2011   - 2016</t>
  </si>
  <si>
    <t>Indigenous languages spoken at home by proportion of persons who speak English not well or not at all</t>
  </si>
  <si>
    <t>Total Australian Indigenous languages</t>
  </si>
  <si>
    <t>language</t>
  </si>
  <si>
    <t>Percentage of language group</t>
  </si>
  <si>
    <t>Languages spoken at home by proportion of persons who speak English not well or not at all</t>
  </si>
  <si>
    <t>Total LOTE speakers with low English proficiency</t>
  </si>
  <si>
    <t>Table 2.7 (a)</t>
  </si>
  <si>
    <t>Count of speakers</t>
  </si>
  <si>
    <t>SD</t>
  </si>
  <si>
    <t>% of Statistical Divison</t>
  </si>
  <si>
    <t>Total responses (a)</t>
  </si>
  <si>
    <t>Birthplace of selected language speakers</t>
  </si>
  <si>
    <t>About this product</t>
  </si>
  <si>
    <t>How to use this product</t>
  </si>
  <si>
    <t>Notes on the data</t>
  </si>
  <si>
    <t>Abbreviations and acronyms</t>
  </si>
  <si>
    <t>Tables</t>
  </si>
  <si>
    <t>Charts</t>
  </si>
  <si>
    <t>Australia and Northern Territory compared: 2006, 2011, 2016 Censuses</t>
  </si>
  <si>
    <t>Birthplace by birthplace of parents: NT - 2016 Census</t>
  </si>
  <si>
    <t>Generational components of the NT population: 2011 and 2016 Censuses</t>
  </si>
  <si>
    <t>Birthplace by year of arrival: NT - 2016 Census</t>
  </si>
  <si>
    <t>Proportion of overseas born by statistical division: NT - 2016 Census</t>
  </si>
  <si>
    <t>Main overseas birthplaces: NT - 2016 Census</t>
  </si>
  <si>
    <t>Fastest growing overseas birthplaces: NT - 2011 and 2016 Census</t>
  </si>
  <si>
    <t>Highest participation rates in voluntary activities by birthplace: NT - 2016 Census</t>
  </si>
  <si>
    <t>Languages spoken at home: NT - 2016 Census</t>
  </si>
  <si>
    <t>Table 2.7</t>
  </si>
  <si>
    <t>2.6 (a)</t>
  </si>
  <si>
    <t>2.7 (a)</t>
  </si>
  <si>
    <t>Languages spoken at home by persons who speak English not well or not at all: NT - 2016 Census</t>
  </si>
  <si>
    <t>Main languages spoken at home (excluding English and Indigenous): NT - 2016 Census</t>
  </si>
  <si>
    <t>Chart 2.5</t>
  </si>
  <si>
    <t>Chart 2.4</t>
  </si>
  <si>
    <t>Chart 2.6</t>
  </si>
  <si>
    <t>Fastest growing languages (excluding English, Indigenous and languages not spoken in 2011): NT - 2016 Census</t>
  </si>
  <si>
    <t>Chart 2.8</t>
  </si>
  <si>
    <t>Table 2.9</t>
  </si>
  <si>
    <t>Statistical Divison with highest proportion who speak English not well or not at all: NT - 2016 Census</t>
  </si>
  <si>
    <t>Overseas born population and their levels of English proficiency, by Australian citizenship: NT - 2016 Census</t>
  </si>
  <si>
    <t>2016 counts</t>
  </si>
  <si>
    <t>2011 counts</t>
  </si>
  <si>
    <t>Main religions by affiliation counts: NT - 2011 and 2016 Censuses</t>
  </si>
  <si>
    <t>Chinese Religions (total)</t>
  </si>
  <si>
    <t>Chart 2.9</t>
  </si>
  <si>
    <t>Fastest growing religions: NT - 2016 Census</t>
  </si>
  <si>
    <t>Data based on all ancestry responses</t>
  </si>
  <si>
    <t>Religions: NT - 2011 and 2016 Censuses</t>
  </si>
  <si>
    <t>Ancestry: NT - 2011 and 2016 Censuses</t>
  </si>
  <si>
    <t>Ancestry by birthplace of parents: NT - 2016 Censuses</t>
  </si>
  <si>
    <t>Characteristics</t>
  </si>
  <si>
    <t>Education, employment and income statistics for selected birthplaces: NT - 2016 Census</t>
  </si>
  <si>
    <t>Australian Indigenous languages spoken at home: NT - 2016 Census</t>
  </si>
  <si>
    <t>Australian Indigenous languages spoken at home by persons who speak English not well or not at all: NT - 2016 Census</t>
  </si>
  <si>
    <t>Table 2.16</t>
  </si>
  <si>
    <t>Table 2.20</t>
  </si>
  <si>
    <t>Non-main English speaking countries (a)</t>
  </si>
  <si>
    <t>(a) includes COB inadequately described and born at sea</t>
  </si>
  <si>
    <t>NORTHERN TERRITORY - summary profile</t>
  </si>
  <si>
    <t>Education, employment and income statistics for selected religions:   NT - 2016 Census</t>
  </si>
  <si>
    <t>Education, employment and income statistics for selected languages:   NT - 2016 Census</t>
  </si>
  <si>
    <t>Birthplace of selected language speakers: NT - 2016 Census</t>
  </si>
  <si>
    <t>Table 2.17</t>
  </si>
  <si>
    <t>Northern Territory - summary profile: 2016 Census</t>
  </si>
  <si>
    <t>Birthplace of selected religions: NT - 2016 Census</t>
  </si>
  <si>
    <t>Birthplace of selected ancestries: NT - 2016 Census</t>
  </si>
  <si>
    <t>Others</t>
  </si>
  <si>
    <t>Overseas born (a)</t>
  </si>
  <si>
    <t xml:space="preserve"> All overseas born</t>
  </si>
  <si>
    <t>Total (a)</t>
  </si>
  <si>
    <t>(a) includes  year of arrival not stated</t>
  </si>
  <si>
    <t>Secular Beliefs (a)</t>
  </si>
  <si>
    <t>(a) additional classification level in 2016</t>
  </si>
  <si>
    <t>Other religions</t>
  </si>
  <si>
    <t>Population Pyramids</t>
  </si>
  <si>
    <t>Age gender profiles: Total Australia and NT populations - 2016 Census</t>
  </si>
  <si>
    <t>Pyramid 3.1.1: Total population</t>
  </si>
  <si>
    <t>Pyramid 3.1.2: Total NT population</t>
  </si>
  <si>
    <t>Pyramid 3.1.3: NT population, Birthplace Australia</t>
  </si>
  <si>
    <t>Pyramid 3.1.5: NT population, Birthplace, one parent overseas</t>
  </si>
  <si>
    <t>Pyramid 3.1.6: NT population, Birthplace, both parents overseas</t>
  </si>
  <si>
    <t>Pyramid 3.1.4: NT population, Birthplace overseas</t>
  </si>
  <si>
    <t xml:space="preserve">Age gender profiles: Selected birthplaces </t>
  </si>
  <si>
    <t xml:space="preserve">Age gender profiles: Total Australia and NT populations </t>
  </si>
  <si>
    <t>Pyramid 3.2.1: NT population, Birthplace Afghanistan</t>
  </si>
  <si>
    <t>Pyramid 3.2.2: NT population, Birthplace Canada</t>
  </si>
  <si>
    <t>Pyramid 3.2.3: NT population, Birthplace China</t>
  </si>
  <si>
    <t>Pyramid 3.2.4: NT population, Birthplace England</t>
  </si>
  <si>
    <t>Pyramid 3.2.5: NT population, Birthplace Fiji</t>
  </si>
  <si>
    <t>Pyramid 3.2.6: NT population, Birthplace France</t>
  </si>
  <si>
    <t>Pyramid 3.2.7: NT population, Birthplace Germany</t>
  </si>
  <si>
    <t>Pyramid 3.2.8: NT population, Birthplace Greece</t>
  </si>
  <si>
    <t>Pyramid 3.2.9: NT population, Birthplace Hong Kong (SAR of China)</t>
  </si>
  <si>
    <t>Pyramid 3.2.10: NT population, Birthplace India</t>
  </si>
  <si>
    <t>Pyramid 3.2.11: NT population, Birthplace Indonesia</t>
  </si>
  <si>
    <t>Pyramid 3.2.12: NT population, Birthplace Iran</t>
  </si>
  <si>
    <t>Pyramid 3.2.13: NT population, Birthplace Ireland</t>
  </si>
  <si>
    <t>Pyramid 3.2.14: NT population, Birthplace Italy</t>
  </si>
  <si>
    <t>Pyramid 3.2.15: NT population, Birthplace Japan</t>
  </si>
  <si>
    <t>Pyramid 3.2.16: NT population, Birthplace Korea, republic of (South)</t>
  </si>
  <si>
    <t>Pyramid 3.2.17: NT population, Birthplace Malaysia</t>
  </si>
  <si>
    <t>Pyramid 3.2.18: NT population, Birthplace Myanmar</t>
  </si>
  <si>
    <t>Pyramid 3.2.19: NT population, Birthplace Nepal</t>
  </si>
  <si>
    <t>Pyramid 3.2.20: NT population, Birthplace Netherlands</t>
  </si>
  <si>
    <t>Pyramid 3.2.21: NT population, Birthplace New Zealand</t>
  </si>
  <si>
    <t>Pyramid 3.2.22: NT population, Birthplace Pakistan</t>
  </si>
  <si>
    <t>Pyramid 3.2.23: NT population, Birthplace Papua New Guinea</t>
  </si>
  <si>
    <t>Pyramid 3.2.24: NT population, Birthplace Philippines</t>
  </si>
  <si>
    <t>Pyramid 3.2.25: NT population, Birthplace Scotland</t>
  </si>
  <si>
    <t>Pyramid 3.2.26: NT population, Birthplace Singapore</t>
  </si>
  <si>
    <t>Pyramid 3.2.27: NT population, Birthplace South Africa</t>
  </si>
  <si>
    <t>Pyramid 3.2.28: NT population, Birthplace Sri Lanka</t>
  </si>
  <si>
    <t>Pyramid 3.2.29: NT population, Birthplace Taiwan</t>
  </si>
  <si>
    <t>Pyramid 3.2.30: NT population, Birthplace Thailand</t>
  </si>
  <si>
    <t>Pyramid 3.2.31: NT population, Birthplace Timor-Leste</t>
  </si>
  <si>
    <t>Pyramid 3.2.32: NT population, Birthplace Unites States of America</t>
  </si>
  <si>
    <t>Pyramid 3.2.33: NT population, Birthplace Vietnam</t>
  </si>
  <si>
    <t>Pyramid 3.2.34: NT population, Birthplace Zimbabwe</t>
  </si>
  <si>
    <t>Age gender profiles: Selected Languages</t>
  </si>
  <si>
    <t>Pyramid 3.3.1: NT population, Language Afrikaans</t>
  </si>
  <si>
    <t>Pyramid 3.3.2: NT population, Language Alyawarr</t>
  </si>
  <si>
    <t>Pyramid 3.3.3: NT population, Language Anindilyakwa</t>
  </si>
  <si>
    <t>Pyramid 3.3.4: NT population, Language Arabic</t>
  </si>
  <si>
    <t>Pyramid 3.3.5: NT population, Language Burarra</t>
  </si>
  <si>
    <t>Pyramid 3.3.6: NT population, Language Cantonese</t>
  </si>
  <si>
    <t>Pyramid 3.3.7: NT population, Language Dhuwaya</t>
  </si>
  <si>
    <t>Pyramid 3.3.8: NT population, Language Djambarrpuygu</t>
  </si>
  <si>
    <t>Pyramid 3.3.9: NT population, Language Eastern Arrernte</t>
  </si>
  <si>
    <t>Pyramid 3.3.10: NT population, Language English</t>
  </si>
  <si>
    <t>Pyramid 3.3.11: NT population, Language Filipino</t>
  </si>
  <si>
    <t>Pyramid 3.3.12: NT population, Language French</t>
  </si>
  <si>
    <t>Pyramid 3.3.13: NT population, Language German</t>
  </si>
  <si>
    <t>Pyramid 3.3.14: NT population, Language Greek</t>
  </si>
  <si>
    <t>Pyramid 3.3.15: NT population, Language Gurindji</t>
  </si>
  <si>
    <t>Pyramid 3.3.16: NT population, Language Hakka</t>
  </si>
  <si>
    <t>Pyramid 3.3.17: NT population, Language Hindi</t>
  </si>
  <si>
    <t>Pyramid 3.3.18: NT population, Language Indonesian</t>
  </si>
  <si>
    <t>Pyramid 3.3.19: NT population, Language Italian</t>
  </si>
  <si>
    <t>Pyramid 3.3.20: NT population, Language Kriol</t>
  </si>
  <si>
    <t>Pyramid 3.3.21: NT population, Language Kunwinjku</t>
  </si>
  <si>
    <t>Pyramid 3.3.22: NT population, Language Luitja</t>
  </si>
  <si>
    <t>Pyramid 3.3.24: NT population, Language Mandarin</t>
  </si>
  <si>
    <t>Pyramid 3.3.25: NT population, Language Maung</t>
  </si>
  <si>
    <t>Pyramid 3.3.26: NT population, Language Murrinh Patha</t>
  </si>
  <si>
    <t>Pyramid 3.3.27: NT population, Language Murrinh Patha</t>
  </si>
  <si>
    <t>Pyramid 3.3.28: NT population, Language Nepali</t>
  </si>
  <si>
    <t>Pyramid 3.3.29: NT population, Language Ngarinyman</t>
  </si>
  <si>
    <t>Pyramid 3.3.30: NT population, Language Pitantjara</t>
  </si>
  <si>
    <t>Pyramid 3.3.31: NT population, Language Portuguese</t>
  </si>
  <si>
    <t>Pyramid 3.3.32: NT population, Language Spanish</t>
  </si>
  <si>
    <t>Pyramid 3.3.33: NT population, Language Tagalog</t>
  </si>
  <si>
    <t>Pyramid 3.3.34: NT population, Language Thai</t>
  </si>
  <si>
    <t>Pyramid 3.3.35: NT population, Language Tiwi</t>
  </si>
  <si>
    <t>Pyramid 3.3.36: NT population, Language Vietnamese</t>
  </si>
  <si>
    <t>Pyramid 3.3.37: NT population, Language Walpiri</t>
  </si>
  <si>
    <t>Pyramid 3.3.38: NT population, Language Western Arrarnta</t>
  </si>
  <si>
    <t>Age gender profiles: Selected Birthplaces: NT - 2016 Census</t>
  </si>
  <si>
    <t>Age gender profiles: Selected Languages: NT - 2016 Census</t>
  </si>
  <si>
    <t>Back to Index</t>
  </si>
  <si>
    <t>It is hoped the product is well used by government and community organisations to help understand the profile and needs of the different population groups living within the Northern Territory.</t>
  </si>
  <si>
    <r>
      <rPr>
        <i/>
        <sz val="11"/>
        <color theme="1"/>
        <rFont val="Calibri"/>
        <family val="2"/>
        <scheme val="minor"/>
      </rPr>
      <t>The People of the Northern Territory</t>
    </r>
    <r>
      <rPr>
        <sz val="11"/>
        <color theme="1"/>
        <rFont val="Calibri"/>
        <family val="2"/>
        <scheme val="minor"/>
      </rPr>
      <t xml:space="preserve"> is a major complilation of statistics on birthplace, language, religion and ancestry of the peoples who lived in the Territory at the time of the 2016 Census of Population and Housing. It provides updated information from the previous publication produced from 2011 Census data. This data bank provides:</t>
    </r>
  </si>
  <si>
    <t>The product is provided as 3 separate EXCEL workbooks, covering three broad geographical areas around which the data is arranged.</t>
  </si>
  <si>
    <t>Workbook 3 - provides a snapshot of diversity statistics for each Local Government Area.</t>
  </si>
  <si>
    <t>The Workbook profiling the Northern Territory (Workbook 2) contains the most detailed data. It presents a series of tables and graphics including:</t>
  </si>
  <si>
    <t>1. A full list of birthplace, language, religion and ancestry data from the 2016 Census with comparisons to 2011 and 2006 where appropriate.</t>
  </si>
  <si>
    <t>2. Special cross-tabulations of language by birthplace; religion by birthplace; and ancestry by birthplace of parents which reveals richer information on the make-up of the ethnic and religious communities in the Territory.</t>
  </si>
  <si>
    <t>3. Data on English proficiency by age.</t>
  </si>
  <si>
    <t>4. Age-sex pyramids for main birthplaces, language and ancestry groups.</t>
  </si>
  <si>
    <t>4. Additional tables on the diversity of Aboriginal languages spoken which is a unique feature of the peoples of the Northern Terrtitory.</t>
  </si>
  <si>
    <t>5. Detailed ancestry data by birthplace of parents, providing a clear picture of the extent of migrant communities.</t>
  </si>
  <si>
    <t>APPENDIX A: About this product</t>
  </si>
  <si>
    <t>APPENDIX B: How to use this product</t>
  </si>
  <si>
    <t>APPENDIX C: Notes on the data</t>
  </si>
  <si>
    <t>APPENDIX D: Abbreviations and Acronyms</t>
  </si>
  <si>
    <t>ABS</t>
  </si>
  <si>
    <t>Australian Bureau of Statistics</t>
  </si>
  <si>
    <t>ASCCEG</t>
  </si>
  <si>
    <t>ASCL</t>
  </si>
  <si>
    <t>Australian Standard Classification of Languages</t>
  </si>
  <si>
    <t>ASCRG</t>
  </si>
  <si>
    <t>LGA</t>
  </si>
  <si>
    <t>Local Government Areas</t>
  </si>
  <si>
    <t>LOTE</t>
  </si>
  <si>
    <t>Languages Other than English</t>
  </si>
  <si>
    <t>MESC</t>
  </si>
  <si>
    <t>Main English Speaking Countries, including Canada, Ireland, New Zealand, South Africa, United Kingdom, United States of America</t>
  </si>
  <si>
    <t>nec</t>
  </si>
  <si>
    <t>nfd</t>
  </si>
  <si>
    <t>Not further defined</t>
  </si>
  <si>
    <t>NMESC</t>
  </si>
  <si>
    <t>OSB</t>
  </si>
  <si>
    <t>SACC</t>
  </si>
  <si>
    <t>Standard Australian Classification of Countries</t>
  </si>
  <si>
    <t>SAR</t>
  </si>
  <si>
    <t>Special Administrative Region</t>
  </si>
  <si>
    <t>SSD</t>
  </si>
  <si>
    <t>Statistical Sub-Division</t>
  </si>
  <si>
    <t>Geography</t>
  </si>
  <si>
    <t>Birthplace data (CHECK THIS)</t>
  </si>
  <si>
    <t>Language data</t>
  </si>
  <si>
    <t>Religion data</t>
  </si>
  <si>
    <t>Ancestry data</t>
  </si>
  <si>
    <t xml:space="preserve">The Australian Standard Classification of Languages (ASCL), 2016 is used in the 2016 Census to code responses to the question 'Does the person speak a language other than English at home?'. </t>
  </si>
  <si>
    <t>A minor review was conducted in 2016 to update the classifications in order to reflect changes to Australia's language profile. As a result three new languages were added. There were also two name changes of existing languages. Pitcairnese was changed to Norf'k-Pitcairn due to the inclusion of Norfolk Island in the Australian Census for the first time and reflecting the terms used on Norfolk Island to refer to this language. Makaton, a sign language, was changed to Key Word Sign Australia, reflecting a change by those who coordinate this language in Australia.</t>
  </si>
  <si>
    <t xml:space="preserve">For more information see the Australian Standard Classification of Languages (ASCL), 2016 (cat. no 1267.0). </t>
  </si>
  <si>
    <t>The Australian Standard Classification of Religious Groups (ASCRG), 2016 is used in the 2016 Census to code responses to the religion question.</t>
  </si>
  <si>
    <t>A minor review of the classification in 2016 resulted in some changes to the classification structure and a net increase in the number of religions (4 digit groups) from 137 to 151, a decrease in 3 digit level groups from 30 to 28 and an increase in 2 digit groups from 3 to 7. The areas of greatest change are the Pentecostal narrow group (2 digit group 24), the Other Protestant narrow group (2 digit group 28) and Broad group 7, previously named No religion and now named Secular Beliefs and Other Spiritual Beliefs and No Religious Affiliation.</t>
  </si>
  <si>
    <t>For more information see the Australian Standard Classification of Religious Groups (ASCRG), 2016 (cat. no. 1266.0).</t>
  </si>
  <si>
    <t xml:space="preserve">A minor review was conducted in 2016. Revisions to the names of 4 countries resulted, including the shortening of unnecessarily long names. </t>
  </si>
  <si>
    <t>For more information see the Standard Australian Classification of Countries (SACC), 2016 (cat. no. 1269.0).</t>
  </si>
  <si>
    <t>Responses to the ancestry question in the 2016 were classified using the Australian Standard Classification of Cultural and Ethnic Groups (ASCCEG), 2016.</t>
  </si>
  <si>
    <t>A minor review was conducted in 2016 to maintain the classification's relevance and usability, and to reflect the changes to Australia's cultural and ethnic profile brought about by changing immigration patters. Two new base level cultural and ethnic groups were added: Pitcairn has been introduced due to the inclusion of Norfolk Island in the Australian Census for the first time in 2016, and Yezidi has been added. There were also minor changes to the names of seven 4 digit units. There have been no structural changes in the narrow (2 digit) or broad (1 digit) group level.</t>
  </si>
  <si>
    <t>For more information see the Australian Standard Classification of Cultural and Ethnic Groups (ASCCEG) (cat. no. 1249.0).</t>
  </si>
  <si>
    <t>Comparability of cultural diversity data across time</t>
  </si>
  <si>
    <t>Respondents to the Census had the opportunity of reporting more than one ancestry but only the first two were coded for the Census data file. Respondents did not have the option of ranking their answers to the ancestry question, so where a respondent reported multiple ancestries, the first two had equal standing. This product uses the 'all ancestries' data item in the provision of statistics on ancestries, therefore the total number of ancestries will not equate with the total population figure.</t>
  </si>
  <si>
    <t>Appendix A</t>
  </si>
  <si>
    <t>Appendix B</t>
  </si>
  <si>
    <t>Appendix C</t>
  </si>
  <si>
    <t>Appendix D</t>
  </si>
  <si>
    <t>1. Customised Northern Teritory level tables of ranked birthplaces, languages, and religions, as well as for the main Statistical Divion of Greater Darwin.</t>
  </si>
  <si>
    <t>7. Detailed information on education attainment, employment profiles and income classifications of populations from selected birthplaces, ancestries, religions and languages.</t>
  </si>
  <si>
    <t>Workbook 1 - provides a small number of tables providing comparative data for Australia on birthplaces, languages, religions and ancestries of the total Australian population. It also includes a State/Territory table on ranked birthplaces.</t>
  </si>
  <si>
    <t>Workbook 2 - provides detailed diversity statistics on the Northern Territory, and summary information about the broader statistical divison of Greater Darwin.</t>
  </si>
  <si>
    <t xml:space="preserve">Workbook 3 provides a series of profiles containing statitsics on birthplace, language, religion and ancestry for each LGA in the Northern Territory. These profiles can be used to compare local government areas on characteristics such as the spatial patterns of where major birthplace groups have decided to live. Comparisons of these diversity profiles can be made with the summary profile of the Northern Territory. </t>
  </si>
  <si>
    <r>
      <t xml:space="preserve">Data released by the ABS is subject to perturbation to maintain the confidentiality of individuals. The following selected text is taken from the ABS publication 2900.0 - Census of Population and Housing: Understanding the Census and Census Data, Australia , 2016. </t>
    </r>
    <r>
      <rPr>
        <i/>
        <sz val="10"/>
        <color theme="1"/>
        <rFont val="Arial"/>
        <family val="2"/>
      </rPr>
      <t>The ABS has developed a technique to adjust counts to maintain confidentiality of information. This technique, known as perturbation, makes small adjustments to all counts - including totals - to prevent any identifiable data about individuals being released. These adjustments result in small introduced random errors and can mean that the rows and columns of a table do not sum to the displayed totals. However, the confidentiality technique is applied in a controlled manner that ensures the information value of the table as a whole is not significantly affected.</t>
    </r>
  </si>
  <si>
    <t>Australian Standard Classification of Cultural and Ethnic Groups</t>
  </si>
  <si>
    <t>Australian Standard Classification of Religious Groups</t>
  </si>
  <si>
    <t>(a) Overseas born includes people born at sea or a country that is inadequately described. It excludes 'not stated'</t>
  </si>
  <si>
    <t>Overseas Born (a)</t>
  </si>
  <si>
    <t>Born in Non-main English-speaking country (NMESC) (b)</t>
  </si>
  <si>
    <t>(b) NMESC - people born in countries other than Canada, Ireland, New Zeland, South Africa, United Kingdom and United States of America</t>
  </si>
  <si>
    <t>with only one parent born overseas (c)</t>
  </si>
  <si>
    <t>Speaks language other than English at home (d)</t>
  </si>
  <si>
    <t>(c) includes people who had one parent borh overseas and one partent with a not stated birthplace</t>
  </si>
  <si>
    <t>(d) Includes 'Inadequately described' and 'Non-verbal, so described'. Excludes not stated.</t>
  </si>
  <si>
    <t>Australian born, one parent born overseas (a)</t>
  </si>
  <si>
    <t>(a) Includes people who had one parent born overseas and one parent with a not stated birthplace</t>
  </si>
  <si>
    <t>Main languages spoken at home (excluding English and Australian Indigenous languages)</t>
  </si>
  <si>
    <t xml:space="preserve">Note: </t>
  </si>
  <si>
    <t>Chart 2.7</t>
  </si>
  <si>
    <t xml:space="preserve">Note:  </t>
  </si>
  <si>
    <t>Note: Data based on all ancestry responses</t>
  </si>
  <si>
    <t>Table 2.19</t>
  </si>
  <si>
    <t>Greater Darwin - summary profile</t>
  </si>
  <si>
    <t>OSB MESC</t>
  </si>
  <si>
    <t>OB NMESC</t>
  </si>
  <si>
    <t>%change 2011-2016</t>
  </si>
  <si>
    <t>Total*</t>
  </si>
  <si>
    <t>Non-main English speaking countries*</t>
  </si>
  <si>
    <t>* includes COB inadequately described and born at sea</t>
  </si>
  <si>
    <t>* excludes  year of arrival not stated</t>
  </si>
  <si>
    <t>Australian Indigneous Languages</t>
  </si>
  <si>
    <t>Language &amp; proficiency in English</t>
  </si>
  <si>
    <t>Total (including not stated)</t>
  </si>
  <si>
    <t>Percent not well/not at all</t>
  </si>
  <si>
    <t>Greater Darwin - summary profile: 2016 Census</t>
  </si>
  <si>
    <t>(a) includes COB 'inadequately described' and 'at sea'</t>
  </si>
  <si>
    <t>Overseas born - Non-Main English speaking countries (a)</t>
  </si>
  <si>
    <t>Other overseas birthplaces (a)</t>
  </si>
  <si>
    <t>Table 2.19.1</t>
  </si>
  <si>
    <t>Tables 2.19.2</t>
  </si>
  <si>
    <t xml:space="preserve">Total overseas born </t>
  </si>
  <si>
    <t>Percentage in each arrival group and Total population provided for each birthplace</t>
  </si>
  <si>
    <t>(b) religion was a non compulsory question on the Census</t>
  </si>
  <si>
    <t>Not stated (a)</t>
  </si>
  <si>
    <t>(a) religion was a non compulsory question on the Census</t>
  </si>
  <si>
    <t>Not stated (b)</t>
  </si>
  <si>
    <t>Table2.20.3.1</t>
  </si>
  <si>
    <t>Numbers in age group and Total population provided for each birthplace</t>
  </si>
  <si>
    <t>Table 2.20.4.1</t>
  </si>
  <si>
    <t>Number in each arrival group and Total population provided for each birthplace</t>
  </si>
  <si>
    <t>Education attainment not stated &amp; inadequately described</t>
  </si>
  <si>
    <t>Less than 12 years of schooling including no education attainment</t>
  </si>
  <si>
    <t>(a) new Religions classification level in 2016</t>
  </si>
  <si>
    <t xml:space="preserve">Education attainment (% of population aged 15 years and over) </t>
  </si>
  <si>
    <t>Income (% of population aged 15 years and over)</t>
  </si>
  <si>
    <t>Education attainment (% of population aged 15 years and over)</t>
  </si>
  <si>
    <t>Main religions by affiliation counts, 2016 compared with 2011</t>
  </si>
  <si>
    <t>2006-2015</t>
  </si>
  <si>
    <t>Emerging languages, not spoken in 2011 Census</t>
  </si>
  <si>
    <t>Emerging languages not spoken in 2011: NT - 2016 Census</t>
  </si>
  <si>
    <t>As proportion of citizens</t>
  </si>
  <si>
    <t>"Others" includes all other birthplaces not separately graphed and is not equivalent to "Other" as described in the data table</t>
  </si>
  <si>
    <t>* includes not stated, inadequately defined</t>
  </si>
  <si>
    <t>Pyramid 3.1</t>
  </si>
  <si>
    <t>Pyramid 3.2</t>
  </si>
  <si>
    <t>"Others" includes all other birthplaces not separately graphed and is not equivalent to "Other*" as described in the data table</t>
  </si>
  <si>
    <t>"Others" includes all Other birthplaces not separately graphed and is not equivalent to "Other" as described in the data table</t>
  </si>
  <si>
    <t>Cells in this table have been randomly adjusted to avoid the release of confidential data. No reliance should be placed on small cells.</t>
  </si>
  <si>
    <t>Table generated using TableBuilder</t>
  </si>
  <si>
    <t>© Commonwealth of Australia, 2018. This ABS data is covered by Creative Commons Attribution 2.5 Australia licence.</t>
  </si>
  <si>
    <t>Secular Beliefs(a)</t>
  </si>
  <si>
    <t>Data generated using TableBuilder</t>
  </si>
  <si>
    <t xml:space="preserve">Population living in unincorporated areas in NT are not included in LGA summaries, accounting for around 7,000 people. These areas include the towns of Nhulunbuy, Alyangula and Yulara. </t>
  </si>
  <si>
    <t>The Standard Australian Classification of Countries (SACC), is used in the 2016 Census to code responses to the questions on Country of Birth of Person, Country of Birth of Father and Country of Birth of Mother. The questions asking about the country of birth of a person’s parents were amended in the 2016 Census to request respondents to provide details of the specific country of birth (where it was not Australia). In previous Censuses, the question had a generic 'overseas' category however consultation with key users of the data during the 2016 Census topic review showed opportunity for a greater understanding of the heritage and ancestries of Australia's population through changes to the questions.</t>
  </si>
  <si>
    <r>
      <t xml:space="preserve">For the Censues between 1991 - 2011 </t>
    </r>
    <r>
      <rPr>
        <i/>
        <sz val="11"/>
        <color theme="1"/>
        <rFont val="Calibri"/>
        <family val="2"/>
        <scheme val="minor"/>
      </rPr>
      <t>no religion</t>
    </r>
    <r>
      <rPr>
        <sz val="11"/>
        <color theme="1"/>
        <rFont val="Calibri"/>
        <family val="2"/>
        <scheme val="minor"/>
      </rPr>
      <t xml:space="preserve"> was the last response category to the question on religion. On the 2016 Census form the </t>
    </r>
    <r>
      <rPr>
        <i/>
        <sz val="11"/>
        <color theme="1"/>
        <rFont val="Calibri"/>
        <family val="2"/>
        <scheme val="minor"/>
      </rPr>
      <t>no religion</t>
    </r>
    <r>
      <rPr>
        <sz val="11"/>
        <color theme="1"/>
        <rFont val="Calibri"/>
        <family val="2"/>
        <scheme val="minor"/>
      </rPr>
      <t xml:space="preserve"> category was placed at the top of the list of responses. The order of response options for all questions are reviewed before each Census. The ABS tries to put the most commonly reported response option at the top in order to make the Census form easier and quicker to complete. Increase in reporting of 'no religion' in 2011 meant that this was the second most reported option, and likely to become the most reported option in 2016.</t>
    </r>
  </si>
  <si>
    <t xml:space="preserve">Non main English Speaking Countries including all overseas countries other than Canada, Ireland, New Zealand, South Africa, United Kingdom, United States of America </t>
  </si>
  <si>
    <t>Summary</t>
  </si>
  <si>
    <t xml:space="preserve">Summary overview </t>
  </si>
  <si>
    <t>Summary Overview</t>
  </si>
  <si>
    <t>Back to index</t>
  </si>
  <si>
    <t>In terms of the bigger picture, overseas born migrants are maintaining the Territory’s population growth and enacting some important and fundamental demographic, labour force and social benefits to the broader community of the Northern Territory.</t>
  </si>
  <si>
    <t>The data assembled about the population living in the Northern Territory at the 2016 Census shows that:</t>
  </si>
  <si>
    <r>
      <t>·</t>
    </r>
    <r>
      <rPr>
        <sz val="7"/>
        <color theme="1"/>
        <rFont val="Times New Roman"/>
        <family val="1"/>
      </rPr>
      <t xml:space="preserve">         </t>
    </r>
    <r>
      <rPr>
        <sz val="11"/>
        <color theme="1"/>
        <rFont val="Calibri"/>
        <family val="2"/>
        <scheme val="minor"/>
      </rPr>
      <t>The population born in non-main English speaking countries (i.e. countries other than Canada, Ireland, New Zealand, South Africa, the United Kingdom, and the United States of America) made up 67% of the population born overseas, close to the Australian average of 68%. While the overseas born population of the NT as a whole increased by nearly 30%, the Australian born population decreased slightly (-0.3%).</t>
    </r>
  </si>
  <si>
    <r>
      <t>·</t>
    </r>
    <r>
      <rPr>
        <sz val="7"/>
        <color theme="1"/>
        <rFont val="Times New Roman"/>
        <family val="1"/>
      </rPr>
      <t xml:space="preserve">         </t>
    </r>
    <r>
      <rPr>
        <sz val="11"/>
        <color theme="1"/>
        <rFont val="Calibri"/>
        <family val="2"/>
        <scheme val="minor"/>
      </rPr>
      <t>The Northern Territory continues to have the highest proportion of Aboriginal and Torres Strait Islander peoples, with one in five people identifying as Indigenous. This compares with around 3% nationally. The linguistic diversity of this population shows in the high proportion of the people who speak a language other than English. At nearly one third of the NT population (30%), this is the largest proportion across all States and Territories.</t>
    </r>
  </si>
  <si>
    <r>
      <t>·</t>
    </r>
    <r>
      <rPr>
        <sz val="7"/>
        <color theme="1"/>
        <rFont val="Times New Roman"/>
        <family val="1"/>
      </rPr>
      <t xml:space="preserve">         </t>
    </r>
    <r>
      <rPr>
        <sz val="11"/>
        <color theme="1"/>
        <rFont val="Calibri"/>
        <family val="2"/>
        <scheme val="minor"/>
      </rPr>
      <t>For the first time, a country other than England is the main overseas birthplace of the NT overseas born population. People born in the Philippines made up 13% of those born overseas, followed by England at 12% and then New Zealand (10%). The population born in the Philippines has increased by 65% since the 2011 Census. Other fast growing overseas born populations since the last Census include:</t>
    </r>
  </si>
  <si>
    <t>- India which has grown by  87%, putting it in the top 5 countries of birth for this first time</t>
  </si>
  <si>
    <t>- Nepal, which is the fastest growing overseas born population (increasing by over 200%)</t>
  </si>
  <si>
    <t>- Greece, which rounds out the top five countries of birth, continuing to grow with a 25% increase in population</t>
  </si>
  <si>
    <t>The mix of countries making up the top 20 birthplaces of the NT population is now dominated by the Asian region rather than Europe.</t>
  </si>
  <si>
    <r>
      <t>·</t>
    </r>
    <r>
      <rPr>
        <sz val="7"/>
        <color theme="1"/>
        <rFont val="Times New Roman"/>
        <family val="1"/>
      </rPr>
      <t xml:space="preserve">         </t>
    </r>
    <r>
      <rPr>
        <sz val="11"/>
        <color theme="1"/>
        <rFont val="Calibri"/>
        <family val="2"/>
        <scheme val="minor"/>
      </rPr>
      <t>The most dominant ancestry of the population living in the Northern Territory is Australian (29%), followed by English (24%) and Australian Aboriginal (16%). Irish and Scottish ancestries round out the top five, reinforcing a pre-dominant mix of British/Irish background in the population.</t>
    </r>
  </si>
  <si>
    <r>
      <t>·</t>
    </r>
    <r>
      <rPr>
        <sz val="7"/>
        <color theme="1"/>
        <rFont val="Times New Roman"/>
        <family val="1"/>
      </rPr>
      <t xml:space="preserve">         </t>
    </r>
    <r>
      <rPr>
        <sz val="11"/>
        <color theme="1"/>
        <rFont val="Calibri"/>
        <family val="2"/>
        <scheme val="minor"/>
      </rPr>
      <t>Like the Australian population, the population of the NT are now most likely to ascribe to no religion, with almost one in three people describing their religion as such. Some of the most significant increases in particular religions since the last Census are for Sikhism (increasing by nearly 160%) and Hinduism (increasing by nearly 120%). This is likely to have been influenced by the large growth of population born in India. Some traditional Christian religions (Anglican, Uniting Church, Lutheran and Baptist) experienced declines in affiliate numbers. The diversity of religions practiced in the Territory reflects the birthplaces of the population. For example, eighty five percent of Hindu affiliates were born overseas, as were two thirds of the affiliates of Buddhism.</t>
    </r>
  </si>
  <si>
    <r>
      <t>·</t>
    </r>
    <r>
      <rPr>
        <sz val="7"/>
        <color theme="1"/>
        <rFont val="Times New Roman"/>
        <family val="1"/>
      </rPr>
      <t xml:space="preserve">         </t>
    </r>
    <r>
      <rPr>
        <sz val="11"/>
        <color theme="1"/>
        <rFont val="Calibri"/>
        <family val="2"/>
        <scheme val="minor"/>
      </rPr>
      <t>The age-sex structure of the population delivers rich information about how the population has been shaped and affects the demand for many goods and services. This information has been provided to the databank users as a series of population pyramids. These graphics show that the population of the Northern Territory is younger and more transient than the Australian population as a whole. As well as the skilled migration program, the spread in the 20 – 34 year age groups is likely to be associated with people seeking early development in their careers, and then potentially leaving for opportunities elsewhere. The Indigenous population is younger again, with a higher proportion of children (under 15 years) and lower numbers of people aged over 60. This is due to relatively higher fertility and lower life expectancy. For people born overseas, the shape describes a population that is mostly arriving from around the age of 20, with fewer bringing children or being established for long enough to have children, and fewer in the older age groups from populations with a longer history in the Territory (such as the Chinese and Greek communities). However the profiles differ remarkably for different birthplaces. For some countries of birth such as Thailand, the Philippines and Indonesia, there are significantly greater numbers of women compared to men, whereas birthplace countries such as Greece and Italy have larger populations of older men who are likely to have emigrated after the World Wars.</t>
    </r>
  </si>
  <si>
    <r>
      <t>·</t>
    </r>
    <r>
      <rPr>
        <sz val="7"/>
        <color theme="1"/>
        <rFont val="Times New Roman"/>
        <family val="1"/>
      </rPr>
      <t xml:space="preserve">         </t>
    </r>
    <r>
      <rPr>
        <sz val="11"/>
        <color theme="1"/>
        <rFont val="Calibri"/>
        <family val="2"/>
        <scheme val="minor"/>
      </rPr>
      <t>Birthplace also appears to influence some socio-economic characteristics of the overseas born population of the Northern Territory. People born in India were much more likely to have a Bachelor degree or higher (61% of the population aged 15 years or over), followed by Sri Lanka (50%), and Nepal and the United States (49%). This compares with 15% of the Australian born population. The highest participation in the labour force (either working or actively looking for work) was also for the population born in Nepal (90%), followed by Ireland (88%), South Africa (86%) and Taiwan (84%). The Australian born population had a labour force participation rate of 66%. The population group born in the United States had the largest proportion of people earning $2,000 a week or more (25%), closely followed by people born in South Africa, New Zealand and Ireland(24%). For those who were Australian born, it was 12%.</t>
    </r>
  </si>
  <si>
    <t>Creole (not further defined) increased by 6,733% and Pidgin (not further defined) increased by 523%</t>
  </si>
  <si>
    <t>Total Australian citizen</t>
  </si>
  <si>
    <t>Birthplace Citizenship rate</t>
  </si>
  <si>
    <t>% of NT Population</t>
  </si>
  <si>
    <t>Pyramid 3.3</t>
  </si>
  <si>
    <t xml:space="preserve">Pyramid 3.3: Northern Territory, all speakers of languages other than English </t>
  </si>
  <si>
    <t>Pyramid 3.3.23: NT population, Language Malayalam</t>
  </si>
  <si>
    <t xml:space="preserve">The regular review of the Standard Classifications of countries, ethnicities, religions and langauges impacts the comparability of these data across Censuses. In cases where it is not possible to provide comparable 2011 data an entry of "…" was assigned along with a footnote providing more details. The counts from these categories were incorporated into a "not elsewere classified" category for 2011. </t>
  </si>
  <si>
    <t>These are only some of the stories coming from this data bank of statistics from the 2016 Census. It has been made available by the Office of Multicultural Affairs (NT) for further analysis and to support social and economic policy, programs and service delivery.</t>
  </si>
  <si>
    <t>Total LOTE speakers (a)</t>
  </si>
  <si>
    <t>(a) includes languages inadequately described and language described as 'non verbal'</t>
  </si>
  <si>
    <t>All speakers of languages other than English (a)</t>
  </si>
  <si>
    <t>Ancestry (a)</t>
  </si>
  <si>
    <t>(a) Data based on multi-ancestry response</t>
  </si>
  <si>
    <t>Back to the top</t>
  </si>
  <si>
    <t>Column1</t>
  </si>
  <si>
    <t>Column2</t>
  </si>
  <si>
    <t>Column3</t>
  </si>
  <si>
    <t>Column4</t>
  </si>
  <si>
    <t>Back to top</t>
  </si>
  <si>
    <t>% of population2</t>
  </si>
  <si>
    <t>2016</t>
  </si>
  <si>
    <t>Column5</t>
  </si>
  <si>
    <t>Column6</t>
  </si>
  <si>
    <t>Column7</t>
  </si>
  <si>
    <t>Column8</t>
  </si>
  <si>
    <t>Column9</t>
  </si>
  <si>
    <t>Person count</t>
  </si>
  <si>
    <t>2011</t>
  </si>
  <si>
    <t>1</t>
  </si>
  <si>
    <t xml:space="preserve"> 50,101 </t>
  </si>
  <si>
    <t xml:space="preserve"> 958 </t>
  </si>
  <si>
    <t xml:space="preserve"> 5,496 </t>
  </si>
  <si>
    <t xml:space="preserve"> 4,909 </t>
  </si>
  <si>
    <t xml:space="preserve"> 1,018 </t>
  </si>
  <si>
    <t xml:space="preserve"> 1,580 </t>
  </si>
  <si>
    <t xml:space="preserve"> 1,375 </t>
  </si>
  <si>
    <t xml:space="preserve"> 65,437 </t>
  </si>
  <si>
    <t>28.6</t>
  </si>
  <si>
    <t>Column10</t>
  </si>
  <si>
    <t>Column11</t>
  </si>
  <si>
    <t>Column12</t>
  </si>
  <si>
    <t>Column13</t>
  </si>
  <si>
    <t>Column14</t>
  </si>
  <si>
    <t>Column15</t>
  </si>
  <si>
    <t>Column16</t>
  </si>
  <si>
    <t>Column17</t>
  </si>
  <si>
    <t>Column18</t>
  </si>
  <si>
    <t>Column19</t>
  </si>
  <si>
    <t>Column20</t>
  </si>
  <si>
    <t>Column21</t>
  </si>
  <si>
    <t>Column22</t>
  </si>
  <si>
    <t>Overseas born arrived since last Census (a)</t>
  </si>
  <si>
    <t>Overseas born arrived since last Census NMESC (a)</t>
  </si>
  <si>
    <t xml:space="preserve">The effect of perturbation is that there are small discrepancies in the totals through the product. Extra care should be taken when cell counts are less than 10 as these numbers may not accurately reflect the actual numbers of people with the associated characteristics. Users should also note that the Census is a point in time snapshot therefore population mobility and additional births and deaths are not reflected in the figures. Census data has not been adjusted for the net undercount of people who were not counted in the Census. ABS advises that the undercount disproportinately impacted the population count of Aboriginal and Torres Strait Islander Australians. For more information users should refer to the Data Quality statement included in the publication 2900.0 - Census of Population and Housing: Understanding the Census and Census Data, Australia, 2016.
</t>
  </si>
  <si>
    <t xml:space="preserve">In the summary tables, charts and profiles for Local Government Areas (LGAs), the geography level used is based on the boundaries that were in place in 2016. Some of these have changed substantially since 2006. When council amalgamations have occurred, amalgamated data has been presented. West Daly LGA was established in 2014 and has no comparative data from previous Censuses. Care should be taken when considerng change over time as differences may reflect this redistribution of population. This particularly impacts the LGA of Victoria Daley where there has been a significant decrease in population from 2011 to 2016. </t>
  </si>
  <si>
    <t>A major advantage of providing the data in EXCEL spreadsheets is that it allows users to compile their own summary statistics and profile particular ethnic and religious groups even further using EXCEL functionality. All data has been locked to ensure inadvertant changes cannot be applied, but data can be freely copied and pasted into other EXCEL spreadsheets.</t>
  </si>
  <si>
    <t>2. Customised local area tables for each Local Government Area (LGA) in the Northern Territory, along with age profiles of selected birthplace and language groups, and details on ancestry and birthplace of parents. This provides a very complete picture of the diversity of each area.</t>
  </si>
  <si>
    <t>3. Age-gender profiles for the most common birthplaces, languages and ancestry groups in the Northern Territory, providing a unique picture of how these populations are forming and maturing.</t>
  </si>
  <si>
    <t>6. English language comptetency by age, presenting the differing levels of English proficiency amongst the various language and age groups.</t>
  </si>
  <si>
    <t>(a) New classification level in 2016</t>
  </si>
  <si>
    <t>Religions (a)</t>
  </si>
  <si>
    <t>Random error and data quality</t>
  </si>
  <si>
    <t>The people of the Northern Territory, A statistical profile from the 2016 Census</t>
  </si>
  <si>
    <t>Overseas born arrived since last Census, NMESC (a)</t>
  </si>
  <si>
    <t>Number in age group and total population provided for each birthplace</t>
  </si>
  <si>
    <t xml:space="preserve">Percentage in age group and total provided as number </t>
  </si>
  <si>
    <t>Percentage in age group and total provided as number</t>
  </si>
  <si>
    <t>2006</t>
  </si>
  <si>
    <t>WORKBOOK 2 - Northern Territory Multicultural Profile</t>
  </si>
  <si>
    <r>
      <t>·</t>
    </r>
    <r>
      <rPr>
        <sz val="7"/>
        <color theme="1"/>
        <rFont val="Times New Roman"/>
        <family val="1"/>
      </rPr>
      <t>        </t>
    </r>
    <r>
      <rPr>
        <sz val="11"/>
        <color theme="1"/>
        <rFont val="Calibri"/>
        <family val="2"/>
        <scheme val="minor"/>
      </rPr>
      <t xml:space="preserve"> Local Government Areas differ in both their multicultural diversity and the significance of their overseas born population towards their population growth since 2011. Many LGAs experienced proportional declines in their Australian born population, and significant increases in their overseas born population (for example Alice Springs, Barkly and the Tiwi Islands). As expected the most populous LGAs had the highest numbers of overseas born people (Darwin - nearly 25,000, Palmerston - nearly nearly 7,000 and Alice Springs - nearly 6,000), however Wagait, Litchfield, Coomalie and Katherine all had more than 10% of their residents born overseas. The LGA of Belyuen had no population born overseas.  All remote LGAs have Australian Aboriginal as the most prevalent ancestry of their population, and this is generally associated with high numbers of people speaking Australian Indigenous languages. Christianity is often the most dominant religion in these LGAs, although the most prevalent denomination differs. Significant numbers of people also practice Australian Traditional Aboriginal Religions in many of the NT LGAs and it is the most common religion practiced in the LGAs of Belyuen (50% of the population) and in Victoria Daly (22% of the population).</t>
    </r>
  </si>
  <si>
    <r>
      <t>·</t>
    </r>
    <r>
      <rPr>
        <sz val="7"/>
        <color theme="1"/>
        <rFont val="Times New Roman"/>
        <family val="1"/>
      </rPr>
      <t>       </t>
    </r>
    <r>
      <rPr>
        <sz val="7"/>
        <color theme="1"/>
        <rFont val="Calibri"/>
        <family val="2"/>
        <scheme val="minor"/>
      </rPr>
      <t> </t>
    </r>
    <r>
      <rPr>
        <sz val="11"/>
        <color theme="1"/>
        <rFont val="Calibri"/>
        <family val="2"/>
        <scheme val="minor"/>
      </rPr>
      <t>Of Australia's states and territories, the Northern Territory had the second lowest proportion of population born overseas at 20%, after Tasmania at just 12%. Western Australia had the highest proportion (32% of the population), followed by Victoria (with 28% born overseas). The Northern Territory’s population of overseas born increased by nearly 30% in the five years since the previous Census, and by just over 70% across the previous decade.</t>
    </r>
  </si>
  <si>
    <t>This product is a databank of information about the people living in the Northern Territory at the time of the 2016 Census. These simple descriptive statistics provide a window into the diversity of the Northern Territory’s overseas born population and its changing character, and along with the indicators of multiculturalism described above, it profiles particular characteristics about their age and sex, when they came and where they live, their education attainment, their participation in the labour force, their jobs, and general information about their income.  How the population looks is shaped by changes in migration policy, work and education opportunities, and how well immigrants feel accepted and welcomed into the community.</t>
  </si>
  <si>
    <t>Multiculturalism has many definitions but it includes where people were born (their birthplace), their background and where they are “from” (their ancestry), what language or languages they speak and what religions they are affiliated with. The Census of Population and Housing delivers data on these aspects of multiculturalism in the Australian population.</t>
  </si>
  <si>
    <t>na</t>
  </si>
  <si>
    <t xml:space="preserve">Care should be taken when interpreting change over time associated with small numbers </t>
  </si>
  <si>
    <t>Statistics in this publication are based on data from the 2016, 2011 and 2006 Censuses of Population and Housing conducted by the Australian Bureau of Statitsics (ABS). They are usual resident counts, i.e. counts of where people usually lived on the night of each Census. Data are provided to fine levels of detail however users should be cautious of the quality and utility of using small numbers because of ABS confidentialisation processes and the shortcomings of Census data collection processes. This particularly impacts Interpretations of change over time where there the numbers are small. See further information below.</t>
  </si>
  <si>
    <t>Birthplaces: NT - 2011 and 2016 Censuses</t>
  </si>
  <si>
    <t>Chart 2.1a</t>
  </si>
  <si>
    <t>Proportion of overseas born Greater Darwin statistical division by LGA</t>
  </si>
  <si>
    <t>City of Darwin</t>
  </si>
  <si>
    <t>City of Palmerston</t>
  </si>
  <si>
    <t>Litchfield Municipality</t>
  </si>
  <si>
    <t>Note: Greater Darwin is the Statistical Division covering the areas of Darwin, Palmerston and Litchfield (see Chart 2.1a below). Nothern Territory - Bal covers the remainder of the Northern Territory (see Chart 2.1b below)</t>
  </si>
  <si>
    <t>Chart 2.1b</t>
  </si>
  <si>
    <t>Proportion of overseas born Northern Territory - Bal statistical division by LGA</t>
  </si>
  <si>
    <t>Alice Springs</t>
  </si>
  <si>
    <t xml:space="preserve">Barkly </t>
  </si>
  <si>
    <t>Local Government Area</t>
  </si>
  <si>
    <t>Belyuen</t>
  </si>
  <si>
    <t>Central Dessert</t>
  </si>
  <si>
    <t>Coomalie</t>
  </si>
  <si>
    <t>East Arnhem</t>
  </si>
  <si>
    <t>Katherine</t>
  </si>
  <si>
    <t>MacDonnell</t>
  </si>
  <si>
    <t>Roper Gulf</t>
  </si>
  <si>
    <t>Tiwi Islands</t>
  </si>
  <si>
    <t>Victoria Daly</t>
  </si>
  <si>
    <t>Wagait</t>
  </si>
  <si>
    <t>West Arnhem</t>
  </si>
  <si>
    <t>Cells in these tables have been randomly adjusted to avoid the release of confidential data. No reliance should be placed on small cells.</t>
  </si>
  <si>
    <t>West Daly</t>
  </si>
  <si>
    <t>OSB N MESC</t>
  </si>
  <si>
    <t>Aus born</t>
  </si>
  <si>
    <t>percentage change</t>
  </si>
  <si>
    <t>Australia      2006</t>
  </si>
  <si>
    <t>Australia       2011</t>
  </si>
  <si>
    <t>Australia        2016</t>
  </si>
  <si>
    <t>Northern Territory        2006</t>
  </si>
  <si>
    <t>Northern Territory       2011</t>
  </si>
  <si>
    <t>Northern Territory        2016</t>
  </si>
  <si>
    <t xml:space="preserve">Language other than English Speakers </t>
  </si>
  <si>
    <t>Notes: (a) Religion was an optional question on the 2011 and 2016 Census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</si>
</sst>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 #,##0_-;\-* #,##0_-;_-* &quot;-&quot;??_-;_-@_-"/>
    <numFmt numFmtId="165" formatCode="_-* #,##0.0_-;\-* #,##0.0_-;_-* &quot;-&quot;??_-;_-@_-"/>
    <numFmt numFmtId="166" formatCode="0.0"/>
    <numFmt numFmtId="167" formatCode="0_ ;\-0\ "/>
    <numFmt numFmtId="168" formatCode="#,##0_ ;\-#,##0\ "/>
    <numFmt numFmtId="169" formatCode="#,##0.0"/>
    <numFmt numFmtId="170" formatCode="0.0%"/>
    <numFmt numFmtId="171" formatCode="_(* #,##0.00_);_(* \(#,##0.00\);_(* &quot;-&quot;??_);_(@_)"/>
  </numFmts>
  <fonts count="8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0"/>
      <name val="Arial"/>
      <family val="2"/>
    </font>
    <font>
      <b/>
      <sz val="10"/>
      <name val="Arial"/>
      <family val="2"/>
    </font>
    <font>
      <sz val="12"/>
      <name val="Arial"/>
      <family val="2"/>
    </font>
    <font>
      <u/>
      <sz val="12"/>
      <color indexed="12"/>
      <name val="Arial"/>
      <family val="2"/>
    </font>
    <font>
      <sz val="8"/>
      <name val="Arial"/>
      <family val="2"/>
    </font>
    <font>
      <b/>
      <sz val="8"/>
      <name val="Arial"/>
      <family val="2"/>
    </font>
    <font>
      <u/>
      <sz val="10.45"/>
      <color indexed="12"/>
      <name val="Arial"/>
      <family val="2"/>
    </font>
    <font>
      <sz val="10"/>
      <name val="Tahoma"/>
      <family val="2"/>
    </font>
    <font>
      <u/>
      <sz val="11"/>
      <color theme="10"/>
      <name val="Arial"/>
      <family val="2"/>
    </font>
    <font>
      <sz val="11"/>
      <color theme="1"/>
      <name val="Arial"/>
      <family val="2"/>
    </font>
    <font>
      <b/>
      <sz val="10"/>
      <name val="Arial"/>
      <family val="2"/>
    </font>
    <font>
      <b/>
      <sz val="10"/>
      <color theme="0"/>
      <name val="Arial"/>
      <family val="2"/>
    </font>
    <font>
      <sz val="9"/>
      <color theme="1"/>
      <name val="Calibri"/>
      <family val="2"/>
      <scheme val="minor"/>
    </font>
    <font>
      <b/>
      <sz val="12"/>
      <name val="Arial"/>
      <family val="2"/>
    </font>
    <font>
      <b/>
      <sz val="14"/>
      <name val="Arial"/>
      <family val="2"/>
    </font>
    <font>
      <sz val="9"/>
      <color indexed="81"/>
      <name val="Tahoma"/>
      <family val="2"/>
    </font>
    <font>
      <b/>
      <sz val="9"/>
      <color indexed="81"/>
      <name val="Tahoma"/>
      <family val="2"/>
    </font>
    <font>
      <i/>
      <sz val="10"/>
      <name val="Arial"/>
      <family val="2"/>
    </font>
    <font>
      <i/>
      <sz val="11"/>
      <color theme="1"/>
      <name val="Calibri"/>
      <family val="2"/>
      <scheme val="minor"/>
    </font>
    <font>
      <i/>
      <sz val="10"/>
      <color theme="1"/>
      <name val="Arial"/>
      <family val="2"/>
    </font>
    <font>
      <sz val="10"/>
      <color theme="0"/>
      <name val="Arial"/>
      <family val="2"/>
    </font>
    <font>
      <sz val="9"/>
      <name val="Arial"/>
      <family val="2"/>
    </font>
    <font>
      <b/>
      <sz val="9"/>
      <name val="Arial"/>
      <family val="2"/>
    </font>
    <font>
      <sz val="10"/>
      <name val="Arial"/>
      <family val="2"/>
    </font>
    <font>
      <b/>
      <sz val="10"/>
      <name val="Arial"/>
      <family val="2"/>
    </font>
    <font>
      <b/>
      <sz val="12"/>
      <name val="Arial"/>
      <family val="2"/>
    </font>
    <font>
      <b/>
      <sz val="14"/>
      <name val="Arial"/>
      <family val="2"/>
    </font>
    <font>
      <sz val="11"/>
      <name val="Calibri"/>
      <family val="2"/>
      <scheme val="minor"/>
    </font>
    <font>
      <sz val="11"/>
      <color rgb="FFC00000"/>
      <name val="Calibri"/>
      <family val="2"/>
      <scheme val="minor"/>
    </font>
    <font>
      <sz val="10"/>
      <name val="Arial"/>
      <family val="2"/>
    </font>
    <font>
      <b/>
      <sz val="10"/>
      <name val="Arial"/>
      <family val="2"/>
    </font>
    <font>
      <b/>
      <sz val="12"/>
      <name val="Arial"/>
      <family val="2"/>
    </font>
    <font>
      <b/>
      <sz val="14"/>
      <name val="Arial"/>
      <family val="2"/>
    </font>
    <font>
      <sz val="8"/>
      <color theme="1"/>
      <name val="Calibri"/>
      <family val="2"/>
      <scheme val="minor"/>
    </font>
    <font>
      <sz val="10"/>
      <color theme="0"/>
      <name val="Calibri"/>
      <family val="2"/>
      <scheme val="minor"/>
    </font>
    <font>
      <sz val="8"/>
      <name val="Calibri"/>
      <family val="2"/>
      <scheme val="minor"/>
    </font>
    <font>
      <sz val="12"/>
      <color theme="1"/>
      <name val="Calibri"/>
      <family val="2"/>
      <scheme val="minor"/>
    </font>
    <font>
      <b/>
      <sz val="14"/>
      <color theme="1"/>
      <name val="Calibri"/>
      <family val="2"/>
      <scheme val="minor"/>
    </font>
    <font>
      <b/>
      <sz val="12"/>
      <color theme="0"/>
      <name val="Calibri"/>
      <family val="2"/>
      <scheme val="minor"/>
    </font>
    <font>
      <sz val="14"/>
      <color theme="1"/>
      <name val="Calibri"/>
      <family val="2"/>
      <scheme val="minor"/>
    </font>
    <font>
      <b/>
      <sz val="12"/>
      <color theme="0"/>
      <name val="Arial"/>
      <family val="2"/>
    </font>
    <font>
      <b/>
      <sz val="11"/>
      <name val="Calibri"/>
      <family val="2"/>
      <scheme val="minor"/>
    </font>
    <font>
      <sz val="8"/>
      <color theme="0"/>
      <name val="Calibri"/>
      <family val="2"/>
      <scheme val="minor"/>
    </font>
    <font>
      <sz val="12"/>
      <color theme="0"/>
      <name val="Calibri"/>
      <family val="2"/>
      <scheme val="minor"/>
    </font>
    <font>
      <i/>
      <sz val="11"/>
      <name val="Calibri"/>
      <family val="2"/>
      <scheme val="minor"/>
    </font>
    <font>
      <u/>
      <sz val="11"/>
      <color theme="10"/>
      <name val="Calibri"/>
      <family val="2"/>
      <scheme val="minor"/>
    </font>
    <font>
      <b/>
      <sz val="16"/>
      <color theme="1"/>
      <name val="Calibri"/>
      <family val="2"/>
      <scheme val="minor"/>
    </font>
    <font>
      <i/>
      <sz val="11"/>
      <color theme="0"/>
      <name val="Calibri"/>
      <family val="2"/>
      <scheme val="minor"/>
    </font>
    <font>
      <i/>
      <sz val="10"/>
      <color theme="0"/>
      <name val="Arial"/>
      <family val="2"/>
    </font>
    <font>
      <b/>
      <sz val="12"/>
      <color theme="1"/>
      <name val="Calibri"/>
      <family val="2"/>
      <scheme val="minor"/>
    </font>
    <font>
      <b/>
      <sz val="14"/>
      <color theme="0"/>
      <name val="Calibri"/>
      <family val="2"/>
      <scheme val="minor"/>
    </font>
    <font>
      <sz val="10"/>
      <color theme="1"/>
      <name val="Calibri"/>
      <family val="2"/>
      <scheme val="minor"/>
    </font>
    <font>
      <i/>
      <sz val="11"/>
      <color rgb="FFC00000"/>
      <name val="Calibri"/>
      <family val="2"/>
      <scheme val="minor"/>
    </font>
    <font>
      <sz val="10"/>
      <color theme="1"/>
      <name val="Arial"/>
      <family val="2"/>
    </font>
    <font>
      <b/>
      <sz val="10"/>
      <color theme="1"/>
      <name val="Arial"/>
      <family val="2"/>
    </font>
    <font>
      <i/>
      <sz val="9"/>
      <name val="Arial"/>
      <family val="2"/>
    </font>
    <font>
      <b/>
      <sz val="9"/>
      <color theme="1"/>
      <name val="Arial"/>
      <family val="2"/>
    </font>
    <font>
      <sz val="10"/>
      <name val="Arial"/>
      <family val="2"/>
    </font>
    <font>
      <b/>
      <sz val="10"/>
      <name val="Arial"/>
      <family val="2"/>
    </font>
    <font>
      <b/>
      <sz val="12"/>
      <name val="Arial"/>
      <family val="2"/>
    </font>
    <font>
      <b/>
      <sz val="14"/>
      <name val="Arial"/>
      <family val="2"/>
    </font>
    <font>
      <u/>
      <sz val="10"/>
      <color indexed="12"/>
      <name val="Arial"/>
      <family val="2"/>
    </font>
    <font>
      <sz val="11"/>
      <color theme="1"/>
      <name val="Symbol"/>
      <family val="1"/>
      <charset val="2"/>
    </font>
    <font>
      <sz val="7"/>
      <color theme="1"/>
      <name val="Times New Roman"/>
      <family val="1"/>
    </font>
    <font>
      <sz val="11"/>
      <color theme="0" tint="-0.14999847407452621"/>
      <name val="Calibri"/>
      <family val="2"/>
      <scheme val="minor"/>
    </font>
    <font>
      <u/>
      <sz val="12"/>
      <color theme="10"/>
      <name val="Calibri"/>
      <family val="2"/>
      <scheme val="minor"/>
    </font>
    <font>
      <sz val="7"/>
      <color theme="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theme="0"/>
        <bgColor indexed="64"/>
      </patternFill>
    </fill>
    <fill>
      <patternFill patternType="solid">
        <fgColor indexed="4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indexed="2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theme="0" tint="-0.14999847407452621"/>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theme="0" tint="-0.249977111117893"/>
      </left>
      <right/>
      <top style="thin">
        <color theme="0" tint="-0.249977111117893"/>
      </top>
      <bottom style="thin">
        <color indexed="64"/>
      </bottom>
      <diagonal/>
    </border>
    <border>
      <left/>
      <right/>
      <top style="thin">
        <color theme="0" tint="-0.249977111117893"/>
      </top>
      <bottom style="thin">
        <color indexed="64"/>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indexed="64"/>
      </top>
      <bottom style="thin">
        <color theme="1"/>
      </bottom>
      <diagonal/>
    </border>
    <border>
      <left style="thin">
        <color indexed="64"/>
      </left>
      <right/>
      <top/>
      <bottom style="thin">
        <color theme="1"/>
      </bottom>
      <diagonal/>
    </border>
    <border>
      <left/>
      <right style="thin">
        <color indexed="64"/>
      </right>
      <top/>
      <bottom style="thin">
        <color theme="1"/>
      </bottom>
      <diagonal/>
    </border>
  </borders>
  <cellStyleXfs count="15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2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8" fillId="0" borderId="0" applyNumberFormat="0" applyFill="0" applyBorder="0" applyAlignment="0" applyProtection="0"/>
    <xf numFmtId="0" fontId="28" fillId="0" borderId="0" applyNumberFormat="0" applyFill="0" applyBorder="0" applyAlignment="0" applyProtection="0"/>
    <xf numFmtId="0" fontId="20" fillId="0" borderId="0"/>
    <xf numFmtId="0" fontId="20" fillId="0" borderId="0"/>
    <xf numFmtId="0" fontId="27" fillId="0" borderId="0"/>
    <xf numFmtId="0" fontId="1" fillId="0" borderId="0"/>
    <xf numFmtId="0" fontId="20" fillId="0" borderId="0"/>
    <xf numFmtId="0" fontId="22" fillId="0" borderId="0"/>
    <xf numFmtId="0" fontId="20" fillId="0" borderId="0"/>
    <xf numFmtId="0" fontId="22" fillId="0" borderId="0"/>
    <xf numFmtId="0" fontId="22" fillId="0" borderId="0"/>
    <xf numFmtId="0" fontId="20" fillId="0" borderId="0"/>
    <xf numFmtId="0" fontId="29" fillId="0" borderId="0"/>
    <xf numFmtId="0" fontId="20" fillId="0" borderId="0"/>
    <xf numFmtId="0" fontId="29" fillId="0" borderId="0"/>
    <xf numFmtId="0" fontId="29" fillId="0" borderId="0"/>
    <xf numFmtId="0" fontId="20" fillId="0" borderId="0"/>
    <xf numFmtId="0" fontId="22" fillId="0" borderId="0"/>
    <xf numFmtId="0" fontId="20" fillId="0" borderId="0"/>
    <xf numFmtId="0" fontId="20" fillId="0" borderId="0"/>
    <xf numFmtId="0" fontId="20" fillId="0" borderId="0"/>
    <xf numFmtId="0" fontId="20" fillId="0" borderId="0"/>
    <xf numFmtId="0" fontId="20" fillId="0" borderId="0"/>
    <xf numFmtId="0" fontId="29" fillId="0" borderId="0"/>
    <xf numFmtId="0" fontId="20" fillId="0" borderId="0"/>
    <xf numFmtId="0" fontId="20" fillId="0" borderId="0"/>
    <xf numFmtId="0" fontId="20" fillId="0" borderId="0"/>
    <xf numFmtId="0" fontId="22" fillId="0" borderId="0"/>
    <xf numFmtId="0" fontId="1" fillId="0" borderId="0"/>
    <xf numFmtId="0" fontId="22" fillId="0" borderId="0"/>
    <xf numFmtId="0" fontId="22" fillId="0" borderId="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8" fillId="35" borderId="0">
      <protection locked="0"/>
    </xf>
    <xf numFmtId="0" fontId="25" fillId="0" borderId="0">
      <alignment horizontal="left"/>
    </xf>
    <xf numFmtId="0" fontId="24" fillId="0" borderId="0">
      <alignment horizontal="left"/>
    </xf>
    <xf numFmtId="0" fontId="24" fillId="0" borderId="0">
      <alignment horizontal="center" vertical="center" wrapText="1"/>
    </xf>
    <xf numFmtId="0" fontId="24" fillId="0" borderId="0">
      <alignment horizontal="left" vertical="center" wrapText="1"/>
    </xf>
    <xf numFmtId="0" fontId="24" fillId="0" borderId="0">
      <alignment horizontal="left" vertical="center" wrapText="1"/>
    </xf>
    <xf numFmtId="0" fontId="24" fillId="0" borderId="0">
      <alignment horizontal="right"/>
    </xf>
    <xf numFmtId="0" fontId="18" fillId="33" borderId="10">
      <alignment vertical="center"/>
      <protection locked="0"/>
    </xf>
    <xf numFmtId="0" fontId="30" fillId="33" borderId="0">
      <alignment vertical="center"/>
      <protection locked="0"/>
    </xf>
    <xf numFmtId="0" fontId="18" fillId="33" borderId="12">
      <alignment horizontal="center" vertical="center"/>
      <protection locked="0"/>
    </xf>
    <xf numFmtId="0" fontId="18" fillId="0" borderId="0">
      <protection locked="0"/>
    </xf>
    <xf numFmtId="0" fontId="18" fillId="41" borderId="0">
      <protection locked="0"/>
    </xf>
    <xf numFmtId="0" fontId="30" fillId="0" borderId="0">
      <protection locked="0"/>
    </xf>
    <xf numFmtId="0" fontId="34" fillId="0" borderId="0">
      <protection locked="0"/>
    </xf>
    <xf numFmtId="0" fontId="33" fillId="0" borderId="0">
      <protection locked="0"/>
    </xf>
    <xf numFmtId="0" fontId="43" fillId="33" borderId="10">
      <alignment vertical="center"/>
      <protection locked="0"/>
    </xf>
    <xf numFmtId="0" fontId="43" fillId="35" borderId="0">
      <protection locked="0"/>
    </xf>
    <xf numFmtId="0" fontId="46" fillId="0" borderId="0">
      <protection locked="0"/>
    </xf>
    <xf numFmtId="0" fontId="44" fillId="0" borderId="0">
      <protection locked="0"/>
    </xf>
    <xf numFmtId="0" fontId="21" fillId="33" borderId="0">
      <alignment vertical="center"/>
      <protection locked="0"/>
    </xf>
    <xf numFmtId="0" fontId="21" fillId="0" borderId="0">
      <protection locked="0"/>
    </xf>
    <xf numFmtId="0" fontId="44" fillId="33" borderId="0">
      <alignment vertical="center"/>
      <protection locked="0"/>
    </xf>
    <xf numFmtId="0" fontId="43" fillId="0" borderId="0">
      <protection locked="0"/>
    </xf>
    <xf numFmtId="0" fontId="43" fillId="33" borderId="12">
      <alignment horizontal="center" vertical="center"/>
      <protection locked="0"/>
    </xf>
    <xf numFmtId="0" fontId="43" fillId="41" borderId="0">
      <protection locked="0"/>
    </xf>
    <xf numFmtId="0" fontId="45" fillId="0" borderId="0">
      <protection locked="0"/>
    </xf>
    <xf numFmtId="0" fontId="43" fillId="35" borderId="0">
      <protection locked="0"/>
    </xf>
    <xf numFmtId="0" fontId="49" fillId="0" borderId="0">
      <protection locked="0"/>
    </xf>
    <xf numFmtId="0" fontId="49" fillId="35" borderId="0">
      <protection locked="0"/>
    </xf>
    <xf numFmtId="0" fontId="49" fillId="33" borderId="12">
      <alignment horizontal="center" vertical="center"/>
      <protection locked="0"/>
    </xf>
    <xf numFmtId="0" fontId="49" fillId="41" borderId="0">
      <protection locked="0"/>
    </xf>
    <xf numFmtId="0" fontId="50" fillId="33" borderId="0">
      <alignment vertical="center"/>
      <protection locked="0"/>
    </xf>
    <xf numFmtId="0" fontId="50" fillId="0" borderId="0">
      <protection locked="0"/>
    </xf>
    <xf numFmtId="0" fontId="52" fillId="0" borderId="0">
      <protection locked="0"/>
    </xf>
    <xf numFmtId="0" fontId="49" fillId="33" borderId="10">
      <alignment vertical="center"/>
      <protection locked="0"/>
    </xf>
    <xf numFmtId="0" fontId="51" fillId="0" borderId="0">
      <protection locked="0"/>
    </xf>
    <xf numFmtId="0" fontId="18" fillId="35" borderId="0">
      <protection locked="0"/>
    </xf>
    <xf numFmtId="0" fontId="65" fillId="0" borderId="0" applyNumberFormat="0" applyFill="0" applyBorder="0" applyAlignment="0" applyProtection="0"/>
    <xf numFmtId="0" fontId="77" fillId="0" borderId="0">
      <protection locked="0"/>
    </xf>
    <xf numFmtId="0" fontId="77" fillId="35" borderId="0">
      <protection locked="0"/>
    </xf>
    <xf numFmtId="0" fontId="77" fillId="33" borderId="12">
      <alignment horizontal="center" vertical="center"/>
      <protection locked="0"/>
    </xf>
    <xf numFmtId="0" fontId="77" fillId="41" borderId="0">
      <protection locked="0"/>
    </xf>
    <xf numFmtId="0" fontId="78" fillId="33" borderId="0">
      <alignment vertical="center"/>
      <protection locked="0"/>
    </xf>
    <xf numFmtId="0" fontId="78" fillId="0" borderId="0">
      <protection locked="0"/>
    </xf>
    <xf numFmtId="0" fontId="80" fillId="0" borderId="0">
      <protection locked="0"/>
    </xf>
    <xf numFmtId="0" fontId="77" fillId="33" borderId="10">
      <alignment vertical="center"/>
      <protection locked="0"/>
    </xf>
    <xf numFmtId="0" fontId="79" fillId="0" borderId="0">
      <protection locked="0"/>
    </xf>
    <xf numFmtId="0" fontId="77" fillId="35" borderId="0">
      <protection locked="0"/>
    </xf>
    <xf numFmtId="0" fontId="1" fillId="0" borderId="0"/>
    <xf numFmtId="0" fontId="56" fillId="0" borderId="0"/>
    <xf numFmtId="0" fontId="18" fillId="0" borderId="0">
      <protection locked="0"/>
    </xf>
    <xf numFmtId="9" fontId="18" fillId="0" borderId="0" applyFont="0" applyFill="0" applyBorder="0" applyAlignment="0" applyProtection="0"/>
    <xf numFmtId="171" fontId="18" fillId="0" borderId="0" applyFont="0" applyFill="0" applyBorder="0" applyAlignment="0" applyProtection="0"/>
    <xf numFmtId="171" fontId="56" fillId="0" borderId="0" applyFont="0" applyFill="0" applyBorder="0" applyAlignment="0" applyProtection="0"/>
    <xf numFmtId="9" fontId="56" fillId="0" borderId="0" applyFont="0" applyFill="0" applyBorder="0" applyAlignment="0" applyProtection="0"/>
    <xf numFmtId="0" fontId="1" fillId="0" borderId="0"/>
    <xf numFmtId="0" fontId="65" fillId="0" borderId="0" applyNumberFormat="0" applyFill="0" applyBorder="0" applyAlignment="0" applyProtection="0"/>
    <xf numFmtId="43" fontId="1" fillId="0" borderId="0" applyFont="0" applyFill="0" applyBorder="0" applyAlignment="0" applyProtection="0"/>
    <xf numFmtId="0" fontId="18" fillId="35" borderId="0">
      <protection locked="0"/>
    </xf>
    <xf numFmtId="0" fontId="18" fillId="33" borderId="12">
      <alignment horizontal="center" vertical="center"/>
      <protection locked="0"/>
    </xf>
    <xf numFmtId="0" fontId="18" fillId="33" borderId="10">
      <alignment vertical="center"/>
      <protection locked="0"/>
    </xf>
    <xf numFmtId="0" fontId="18" fillId="0" borderId="0">
      <protection locked="0"/>
    </xf>
    <xf numFmtId="0" fontId="56" fillId="0" borderId="0"/>
    <xf numFmtId="9" fontId="18" fillId="0" borderId="0" applyFont="0" applyFill="0" applyBorder="0" applyAlignment="0" applyProtection="0"/>
    <xf numFmtId="0" fontId="1" fillId="0" borderId="0"/>
    <xf numFmtId="171" fontId="18" fillId="0" borderId="0" applyFont="0" applyFill="0" applyBorder="0" applyAlignment="0" applyProtection="0"/>
    <xf numFmtId="0" fontId="18" fillId="0" borderId="0">
      <protection locked="0"/>
    </xf>
    <xf numFmtId="0" fontId="18" fillId="35" borderId="0">
      <protection locked="0"/>
    </xf>
    <xf numFmtId="0" fontId="18" fillId="33" borderId="10">
      <alignment vertical="center"/>
      <protection locked="0"/>
    </xf>
    <xf numFmtId="43" fontId="18" fillId="0" borderId="0" applyFont="0" applyFill="0" applyBorder="0" applyAlignment="0" applyProtection="0"/>
    <xf numFmtId="0" fontId="85" fillId="0" borderId="0" applyNumberFormat="0" applyFill="0" applyBorder="0" applyAlignment="0" applyProtection="0"/>
    <xf numFmtId="9" fontId="1" fillId="0" borderId="0" applyFont="0" applyFill="0" applyBorder="0" applyAlignment="0" applyProtection="0"/>
  </cellStyleXfs>
  <cellXfs count="1086">
    <xf numFmtId="0" fontId="0" fillId="0" borderId="0" xfId="0"/>
    <xf numFmtId="164" fontId="0" fillId="0" borderId="0" xfId="0" applyNumberFormat="1"/>
    <xf numFmtId="164" fontId="0" fillId="0" borderId="0" xfId="1" applyNumberFormat="1" applyFont="1"/>
    <xf numFmtId="164" fontId="18" fillId="34" borderId="0" xfId="1" applyNumberFormat="1" applyFont="1" applyFill="1" applyProtection="1">
      <protection locked="0"/>
    </xf>
    <xf numFmtId="165" fontId="0" fillId="0" borderId="0" xfId="1" applyNumberFormat="1" applyFont="1"/>
    <xf numFmtId="0" fontId="21" fillId="34" borderId="0" xfId="91" applyFont="1" applyFill="1" applyBorder="1" applyAlignment="1">
      <alignment vertical="center" wrapText="1"/>
      <protection locked="0"/>
    </xf>
    <xf numFmtId="0" fontId="0" fillId="0" borderId="0" xfId="0" applyProtection="1">
      <protection locked="0"/>
    </xf>
    <xf numFmtId="0" fontId="0" fillId="0" borderId="0" xfId="0" applyAlignment="1">
      <alignment wrapText="1"/>
    </xf>
    <xf numFmtId="166" fontId="0" fillId="0" borderId="0" xfId="0" applyNumberFormat="1"/>
    <xf numFmtId="0" fontId="16" fillId="0" borderId="0" xfId="0" applyFont="1"/>
    <xf numFmtId="0" fontId="13" fillId="40" borderId="0" xfId="0" applyFont="1" applyFill="1"/>
    <xf numFmtId="0" fontId="0" fillId="0" borderId="0" xfId="0" applyAlignment="1">
      <alignment horizontal="right" wrapText="1"/>
    </xf>
    <xf numFmtId="0" fontId="17" fillId="36" borderId="14" xfId="0" applyFont="1" applyFill="1" applyBorder="1" applyAlignment="1">
      <alignment textRotation="90" wrapText="1"/>
    </xf>
    <xf numFmtId="0" fontId="0" fillId="0" borderId="17" xfId="0" applyBorder="1"/>
    <xf numFmtId="0" fontId="0" fillId="40" borderId="0" xfId="0" applyFill="1"/>
    <xf numFmtId="0" fontId="32" fillId="0" borderId="0" xfId="0" applyFont="1"/>
    <xf numFmtId="0" fontId="13" fillId="40" borderId="0" xfId="0" applyFont="1" applyFill="1" applyAlignment="1">
      <alignment horizontal="right"/>
    </xf>
    <xf numFmtId="1" fontId="0" fillId="0" borderId="0" xfId="0" applyNumberFormat="1"/>
    <xf numFmtId="166" fontId="38" fillId="0" borderId="0" xfId="0" applyNumberFormat="1" applyFont="1"/>
    <xf numFmtId="0" fontId="38" fillId="0" borderId="0" xfId="0" applyFont="1"/>
    <xf numFmtId="0" fontId="0" fillId="0" borderId="16" xfId="0" applyBorder="1"/>
    <xf numFmtId="0" fontId="0" fillId="0" borderId="0" xfId="0" applyFont="1"/>
    <xf numFmtId="0" fontId="0" fillId="0" borderId="0" xfId="0" applyAlignment="1"/>
    <xf numFmtId="0" fontId="48" fillId="0" borderId="0" xfId="0" applyFont="1"/>
    <xf numFmtId="0" fontId="0" fillId="0" borderId="0" xfId="0" applyFont="1" applyAlignment="1"/>
    <xf numFmtId="0" fontId="17" fillId="36" borderId="19" xfId="0" applyFont="1" applyFill="1" applyBorder="1"/>
    <xf numFmtId="0" fontId="53" fillId="0" borderId="0" xfId="0" applyFont="1"/>
    <xf numFmtId="0" fontId="40" fillId="36" borderId="10" xfId="93" applyFont="1" applyFill="1" applyBorder="1" applyAlignment="1">
      <alignment horizontal="right" vertical="center" wrapText="1"/>
      <protection locked="0"/>
    </xf>
    <xf numFmtId="0" fontId="0" fillId="0" borderId="0" xfId="0" applyBorder="1"/>
    <xf numFmtId="0" fontId="0" fillId="0" borderId="0" xfId="0" applyFill="1" applyBorder="1" applyProtection="1"/>
    <xf numFmtId="0" fontId="53" fillId="0" borderId="0" xfId="0" applyFont="1" applyAlignment="1">
      <alignment horizontal="left"/>
    </xf>
    <xf numFmtId="0" fontId="0" fillId="0" borderId="0" xfId="0" applyAlignment="1">
      <alignment horizontal="left"/>
    </xf>
    <xf numFmtId="0" fontId="18" fillId="34" borderId="0" xfId="118" applyFont="1" applyFill="1" applyBorder="1" applyAlignment="1">
      <alignment vertical="center" wrapText="1"/>
      <protection locked="0"/>
    </xf>
    <xf numFmtId="0" fontId="0" fillId="0" borderId="14" xfId="0" applyBorder="1"/>
    <xf numFmtId="0" fontId="18" fillId="34" borderId="15" xfId="91" applyFont="1" applyFill="1" applyBorder="1" applyAlignment="1">
      <alignment vertical="center" wrapText="1"/>
      <protection locked="0"/>
    </xf>
    <xf numFmtId="0" fontId="0" fillId="0" borderId="15" xfId="0" applyBorder="1"/>
    <xf numFmtId="166" fontId="0" fillId="0" borderId="0" xfId="0" applyNumberFormat="1" applyBorder="1"/>
    <xf numFmtId="0" fontId="0" fillId="0" borderId="13" xfId="0" applyBorder="1"/>
    <xf numFmtId="1" fontId="0" fillId="0" borderId="0" xfId="0" applyNumberFormat="1" applyBorder="1"/>
    <xf numFmtId="0" fontId="18" fillId="34" borderId="19" xfId="91" applyFont="1" applyFill="1" applyBorder="1" applyAlignment="1">
      <alignment vertical="center" wrapText="1"/>
      <protection locked="0"/>
    </xf>
    <xf numFmtId="0" fontId="0" fillId="0" borderId="19" xfId="0" applyBorder="1"/>
    <xf numFmtId="0" fontId="0" fillId="0" borderId="20" xfId="0" applyBorder="1"/>
    <xf numFmtId="0" fontId="18" fillId="34" borderId="0" xfId="84" applyNumberFormat="1" applyFill="1">
      <protection locked="0"/>
    </xf>
    <xf numFmtId="166" fontId="0" fillId="0" borderId="19" xfId="0" applyNumberFormat="1" applyBorder="1"/>
    <xf numFmtId="1" fontId="18" fillId="34" borderId="0" xfId="84" applyNumberFormat="1" applyFill="1" applyBorder="1">
      <protection locked="0"/>
    </xf>
    <xf numFmtId="0" fontId="18" fillId="34" borderId="16" xfId="84" applyNumberFormat="1" applyFill="1" applyBorder="1">
      <protection locked="0"/>
    </xf>
    <xf numFmtId="0" fontId="18" fillId="34" borderId="13" xfId="84" applyNumberFormat="1" applyFill="1" applyBorder="1">
      <protection locked="0"/>
    </xf>
    <xf numFmtId="0" fontId="18" fillId="34" borderId="20" xfId="84" applyNumberFormat="1" applyFill="1" applyBorder="1">
      <protection locked="0"/>
    </xf>
    <xf numFmtId="0" fontId="18" fillId="34" borderId="0" xfId="91" applyFont="1" applyFill="1" applyBorder="1" applyAlignment="1">
      <alignment vertical="center" wrapText="1"/>
      <protection locked="0"/>
    </xf>
    <xf numFmtId="0" fontId="57" fillId="0" borderId="0" xfId="0" applyFont="1"/>
    <xf numFmtId="0" fontId="58" fillId="40" borderId="0" xfId="0" applyFont="1" applyFill="1"/>
    <xf numFmtId="164" fontId="0" fillId="0" borderId="0" xfId="1" applyNumberFormat="1" applyFont="1" applyBorder="1"/>
    <xf numFmtId="165" fontId="0" fillId="0" borderId="0" xfId="1" applyNumberFormat="1" applyFont="1" applyBorder="1"/>
    <xf numFmtId="0" fontId="59" fillId="0" borderId="0" xfId="0" applyFont="1"/>
    <xf numFmtId="0" fontId="13" fillId="34" borderId="0" xfId="0" applyFont="1" applyFill="1"/>
    <xf numFmtId="164" fontId="13" fillId="34" borderId="0" xfId="1" applyNumberFormat="1" applyFont="1" applyFill="1"/>
    <xf numFmtId="0" fontId="13" fillId="34" borderId="0" xfId="0" applyFont="1" applyFill="1" applyAlignment="1">
      <alignment horizontal="right"/>
    </xf>
    <xf numFmtId="0" fontId="0" fillId="34" borderId="0" xfId="0" applyFill="1"/>
    <xf numFmtId="0" fontId="56" fillId="40" borderId="0" xfId="0" applyFont="1" applyFill="1"/>
    <xf numFmtId="164" fontId="56" fillId="40" borderId="0" xfId="1" applyNumberFormat="1" applyFont="1" applyFill="1"/>
    <xf numFmtId="164" fontId="58" fillId="40" borderId="0" xfId="1" applyNumberFormat="1" applyFont="1" applyFill="1"/>
    <xf numFmtId="0" fontId="0" fillId="0" borderId="17" xfId="0" applyFill="1" applyBorder="1"/>
    <xf numFmtId="0" fontId="18" fillId="0" borderId="0" xfId="91" applyFont="1" applyFill="1" applyBorder="1" applyAlignment="1">
      <alignment vertical="center" wrapText="1"/>
      <protection locked="0"/>
    </xf>
    <xf numFmtId="164" fontId="18" fillId="0" borderId="0" xfId="1" applyNumberFormat="1" applyFont="1" applyFill="1" applyBorder="1" applyProtection="1">
      <protection locked="0"/>
    </xf>
    <xf numFmtId="0" fontId="18" fillId="39" borderId="0" xfId="91" applyFont="1" applyFill="1" applyBorder="1" applyAlignment="1">
      <alignment vertical="center" wrapText="1"/>
      <protection locked="0"/>
    </xf>
    <xf numFmtId="0" fontId="18" fillId="0" borderId="0" xfId="84" applyNumberFormat="1" applyFill="1" applyBorder="1">
      <protection locked="0"/>
    </xf>
    <xf numFmtId="164" fontId="1" fillId="0" borderId="0" xfId="1" applyNumberFormat="1" applyFont="1" applyFill="1" applyBorder="1"/>
    <xf numFmtId="164" fontId="47" fillId="0" borderId="0" xfId="1" applyNumberFormat="1" applyFont="1" applyFill="1" applyBorder="1" applyProtection="1">
      <protection locked="0"/>
    </xf>
    <xf numFmtId="164" fontId="47" fillId="0" borderId="19" xfId="1" applyNumberFormat="1" applyFont="1" applyFill="1" applyBorder="1" applyProtection="1">
      <protection locked="0"/>
    </xf>
    <xf numFmtId="0" fontId="47" fillId="0" borderId="0" xfId="84" applyNumberFormat="1" applyFont="1" applyFill="1" applyBorder="1">
      <protection locked="0"/>
    </xf>
    <xf numFmtId="0" fontId="0" fillId="0" borderId="14" xfId="0" applyFill="1" applyBorder="1"/>
    <xf numFmtId="0" fontId="18" fillId="0" borderId="15" xfId="91" applyFont="1" applyFill="1" applyBorder="1" applyAlignment="1">
      <alignment vertical="center" wrapText="1"/>
      <protection locked="0"/>
    </xf>
    <xf numFmtId="164" fontId="47" fillId="0" borderId="15" xfId="1" applyNumberFormat="1" applyFont="1" applyFill="1" applyBorder="1" applyProtection="1">
      <protection locked="0"/>
    </xf>
    <xf numFmtId="164" fontId="47" fillId="0" borderId="0" xfId="1" applyNumberFormat="1" applyFont="1" applyFill="1" applyBorder="1" applyAlignment="1" applyProtection="1">
      <alignment horizontal="right"/>
      <protection locked="0"/>
    </xf>
    <xf numFmtId="0" fontId="17" fillId="36" borderId="14" xfId="0" applyFont="1" applyFill="1" applyBorder="1"/>
    <xf numFmtId="0" fontId="17" fillId="36" borderId="15" xfId="0" applyFont="1" applyFill="1" applyBorder="1" applyAlignment="1">
      <alignment horizontal="right" wrapText="1"/>
    </xf>
    <xf numFmtId="0" fontId="18" fillId="39" borderId="19" xfId="91" applyFont="1" applyFill="1" applyBorder="1" applyAlignment="1">
      <alignment vertical="center" wrapText="1"/>
      <protection locked="0"/>
    </xf>
    <xf numFmtId="0" fontId="17" fillId="36" borderId="14" xfId="0" applyFont="1" applyFill="1" applyBorder="1" applyAlignment="1">
      <alignment textRotation="90"/>
    </xf>
    <xf numFmtId="0" fontId="17" fillId="36" borderId="15" xfId="0" applyFont="1" applyFill="1" applyBorder="1"/>
    <xf numFmtId="0" fontId="17" fillId="0" borderId="0" xfId="0" applyFont="1" applyBorder="1"/>
    <xf numFmtId="0" fontId="31" fillId="0" borderId="0" xfId="91" applyFont="1" applyFill="1" applyBorder="1" applyAlignment="1">
      <alignment vertical="center" wrapText="1"/>
      <protection locked="0"/>
    </xf>
    <xf numFmtId="165" fontId="17" fillId="0" borderId="0" xfId="1" applyNumberFormat="1" applyFont="1" applyFill="1" applyBorder="1"/>
    <xf numFmtId="0" fontId="17" fillId="0" borderId="0" xfId="0" applyFont="1" applyFill="1" applyBorder="1"/>
    <xf numFmtId="164" fontId="18" fillId="0" borderId="15" xfId="1" applyNumberFormat="1" applyFont="1" applyFill="1" applyBorder="1" applyProtection="1">
      <protection locked="0"/>
    </xf>
    <xf numFmtId="0" fontId="21" fillId="0" borderId="0" xfId="91" applyFont="1" applyFill="1" applyBorder="1" applyAlignment="1">
      <alignment vertical="center" wrapText="1"/>
      <protection locked="0"/>
    </xf>
    <xf numFmtId="164" fontId="17" fillId="0" borderId="0" xfId="1" applyNumberFormat="1" applyFont="1" applyBorder="1"/>
    <xf numFmtId="0" fontId="47" fillId="0" borderId="0" xfId="0" applyFont="1"/>
    <xf numFmtId="0" fontId="20" fillId="0" borderId="15" xfId="91" applyFont="1" applyFill="1" applyBorder="1" applyAlignment="1">
      <alignment vertical="center" wrapText="1"/>
      <protection locked="0"/>
    </xf>
    <xf numFmtId="0" fontId="20" fillId="0" borderId="0" xfId="91" applyFont="1" applyFill="1" applyBorder="1" applyAlignment="1">
      <alignment vertical="center" wrapText="1"/>
      <protection locked="0"/>
    </xf>
    <xf numFmtId="0" fontId="40" fillId="0" borderId="0" xfId="91" applyFont="1" applyFill="1" applyBorder="1" applyAlignment="1">
      <alignment vertical="center" wrapText="1"/>
      <protection locked="0"/>
    </xf>
    <xf numFmtId="1" fontId="17" fillId="0" borderId="0" xfId="0" applyNumberFormat="1" applyFont="1" applyFill="1" applyBorder="1" applyProtection="1">
      <protection locked="0"/>
    </xf>
    <xf numFmtId="164" fontId="1" fillId="39" borderId="0" xfId="1" applyNumberFormat="1" applyFont="1" applyFill="1" applyBorder="1"/>
    <xf numFmtId="164" fontId="1" fillId="39" borderId="19" xfId="1" applyNumberFormat="1" applyFont="1" applyFill="1" applyBorder="1"/>
    <xf numFmtId="0" fontId="0" fillId="0" borderId="0" xfId="0" applyFill="1" applyBorder="1"/>
    <xf numFmtId="164" fontId="1" fillId="0" borderId="15" xfId="1" applyNumberFormat="1" applyFont="1" applyFill="1" applyBorder="1"/>
    <xf numFmtId="0" fontId="0" fillId="39" borderId="19" xfId="0" applyFill="1" applyBorder="1"/>
    <xf numFmtId="0" fontId="0" fillId="39" borderId="17" xfId="0" applyFont="1" applyFill="1" applyBorder="1"/>
    <xf numFmtId="0" fontId="0" fillId="39" borderId="18" xfId="0" applyFont="1" applyFill="1" applyBorder="1"/>
    <xf numFmtId="0" fontId="0" fillId="39" borderId="19" xfId="0" applyFont="1" applyFill="1" applyBorder="1"/>
    <xf numFmtId="0" fontId="63" fillId="40" borderId="0" xfId="0" applyFont="1" applyFill="1"/>
    <xf numFmtId="166" fontId="0" fillId="39" borderId="19" xfId="0" applyNumberFormat="1" applyFill="1" applyBorder="1"/>
    <xf numFmtId="166" fontId="0" fillId="39" borderId="20" xfId="0" applyNumberFormat="1" applyFill="1" applyBorder="1"/>
    <xf numFmtId="0" fontId="18" fillId="0" borderId="15" xfId="84" applyNumberFormat="1" applyFill="1" applyBorder="1">
      <protection locked="0"/>
    </xf>
    <xf numFmtId="166" fontId="0" fillId="0" borderId="15" xfId="0" applyNumberFormat="1" applyFill="1" applyBorder="1"/>
    <xf numFmtId="166" fontId="0" fillId="0" borderId="0" xfId="0" applyNumberFormat="1" applyFill="1" applyBorder="1"/>
    <xf numFmtId="166" fontId="0" fillId="0" borderId="13" xfId="0" applyNumberFormat="1" applyFill="1" applyBorder="1"/>
    <xf numFmtId="0" fontId="0" fillId="0" borderId="0" xfId="0" applyFill="1"/>
    <xf numFmtId="166" fontId="18" fillId="0" borderId="15" xfId="84" applyNumberFormat="1" applyFill="1" applyBorder="1">
      <protection locked="0"/>
    </xf>
    <xf numFmtId="0" fontId="0" fillId="0" borderId="15" xfId="0" applyFill="1" applyBorder="1"/>
    <xf numFmtId="166" fontId="18" fillId="0" borderId="0" xfId="84" applyNumberFormat="1" applyFill="1" applyBorder="1">
      <protection locked="0"/>
    </xf>
    <xf numFmtId="0" fontId="18" fillId="39" borderId="18" xfId="91" applyFont="1" applyFill="1" applyBorder="1" applyAlignment="1">
      <alignment vertical="center" wrapText="1"/>
      <protection locked="0"/>
    </xf>
    <xf numFmtId="0" fontId="37" fillId="39" borderId="17" xfId="91" applyFont="1" applyFill="1" applyBorder="1" applyAlignment="1">
      <alignment vertical="center" wrapText="1"/>
      <protection locked="0"/>
    </xf>
    <xf numFmtId="1" fontId="17" fillId="0" borderId="0" xfId="0" applyNumberFormat="1" applyFont="1" applyFill="1" applyBorder="1"/>
    <xf numFmtId="1" fontId="40" fillId="0" borderId="0" xfId="84" applyNumberFormat="1" applyFont="1" applyFill="1" applyBorder="1">
      <protection locked="0"/>
    </xf>
    <xf numFmtId="1" fontId="62" fillId="0" borderId="0" xfId="0" applyNumberFormat="1" applyFont="1" applyFill="1" applyBorder="1" applyAlignment="1">
      <alignment horizontal="left"/>
    </xf>
    <xf numFmtId="0" fontId="62" fillId="0" borderId="0" xfId="0" applyFont="1" applyFill="1" applyBorder="1" applyAlignment="1">
      <alignment horizontal="left"/>
    </xf>
    <xf numFmtId="166" fontId="18" fillId="0" borderId="16" xfId="84" applyNumberFormat="1" applyFill="1" applyBorder="1">
      <protection locked="0"/>
    </xf>
    <xf numFmtId="166" fontId="18" fillId="0" borderId="13" xfId="84" applyNumberFormat="1" applyFill="1" applyBorder="1">
      <protection locked="0"/>
    </xf>
    <xf numFmtId="0" fontId="53" fillId="0" borderId="0" xfId="0" applyFont="1" applyFill="1" applyAlignment="1">
      <alignment horizontal="left"/>
    </xf>
    <xf numFmtId="0" fontId="17" fillId="0" borderId="0" xfId="0" applyFont="1" applyFill="1" applyBorder="1" applyAlignment="1">
      <alignment horizontal="right" wrapText="1"/>
    </xf>
    <xf numFmtId="0" fontId="40" fillId="0" borderId="0" xfId="84" applyNumberFormat="1" applyFont="1" applyFill="1" applyBorder="1">
      <protection locked="0"/>
    </xf>
    <xf numFmtId="166" fontId="0" fillId="0" borderId="16" xfId="0" applyNumberFormat="1" applyFill="1" applyBorder="1"/>
    <xf numFmtId="164" fontId="64" fillId="0" borderId="0" xfId="1" applyNumberFormat="1" applyFont="1" applyFill="1" applyBorder="1" applyProtection="1">
      <protection locked="0"/>
    </xf>
    <xf numFmtId="166" fontId="65" fillId="0" borderId="0" xfId="121" applyNumberFormat="1"/>
    <xf numFmtId="0" fontId="65" fillId="0" borderId="0" xfId="121"/>
    <xf numFmtId="0" fontId="65" fillId="0" borderId="0" xfId="121" applyAlignment="1">
      <alignment horizontal="right"/>
    </xf>
    <xf numFmtId="166" fontId="65" fillId="0" borderId="0" xfId="121" applyNumberFormat="1" applyAlignment="1">
      <alignment horizontal="right"/>
    </xf>
    <xf numFmtId="0" fontId="66" fillId="0" borderId="0" xfId="0" applyFont="1"/>
    <xf numFmtId="0" fontId="18" fillId="0" borderId="0" xfId="118" applyFont="1" applyFill="1" applyBorder="1" applyAlignment="1">
      <alignment vertical="center" wrapText="1"/>
      <protection locked="0"/>
    </xf>
    <xf numFmtId="0" fontId="40" fillId="0" borderId="0" xfId="118" applyFont="1" applyFill="1" applyBorder="1" applyAlignment="1">
      <alignment vertical="center" wrapText="1"/>
      <protection locked="0"/>
    </xf>
    <xf numFmtId="166" fontId="17" fillId="0" borderId="0" xfId="0" applyNumberFormat="1" applyFont="1" applyFill="1" applyBorder="1"/>
    <xf numFmtId="1" fontId="40" fillId="0" borderId="0" xfId="112" applyNumberFormat="1" applyFont="1" applyFill="1" applyBorder="1">
      <protection locked="0"/>
    </xf>
    <xf numFmtId="0" fontId="49" fillId="0" borderId="0" xfId="112" applyNumberFormat="1" applyFill="1" applyBorder="1">
      <protection locked="0"/>
    </xf>
    <xf numFmtId="0" fontId="49" fillId="0" borderId="15" xfId="112" applyNumberFormat="1" applyFill="1" applyBorder="1">
      <protection locked="0"/>
    </xf>
    <xf numFmtId="0" fontId="38" fillId="0" borderId="17" xfId="0" applyFont="1" applyFill="1" applyBorder="1"/>
    <xf numFmtId="0" fontId="37" fillId="0" borderId="0" xfId="91" applyFont="1" applyFill="1" applyBorder="1" applyAlignment="1">
      <alignment vertical="center" wrapText="1"/>
      <protection locked="0"/>
    </xf>
    <xf numFmtId="0" fontId="38" fillId="0" borderId="0" xfId="0" applyFont="1" applyFill="1" applyBorder="1"/>
    <xf numFmtId="0" fontId="67" fillId="0" borderId="0" xfId="0" applyFont="1" applyFill="1" applyBorder="1"/>
    <xf numFmtId="0" fontId="38" fillId="0" borderId="17" xfId="0" applyFont="1" applyBorder="1"/>
    <xf numFmtId="0" fontId="38" fillId="0" borderId="0" xfId="0" applyFont="1" applyBorder="1"/>
    <xf numFmtId="0" fontId="38" fillId="0" borderId="13" xfId="0" applyFont="1" applyBorder="1"/>
    <xf numFmtId="1" fontId="67" fillId="0" borderId="0" xfId="0" applyNumberFormat="1" applyFont="1" applyFill="1" applyBorder="1"/>
    <xf numFmtId="0" fontId="0" fillId="39" borderId="0" xfId="0" applyFill="1" applyBorder="1"/>
    <xf numFmtId="2" fontId="65" fillId="0" borderId="0" xfId="121" applyNumberFormat="1"/>
    <xf numFmtId="0" fontId="13" fillId="0" borderId="0" xfId="0" applyFont="1" applyFill="1"/>
    <xf numFmtId="0" fontId="0" fillId="39" borderId="0" xfId="0" applyFont="1" applyFill="1" applyBorder="1"/>
    <xf numFmtId="1" fontId="13" fillId="0" borderId="0" xfId="0" applyNumberFormat="1" applyFont="1" applyFill="1" applyBorder="1"/>
    <xf numFmtId="0" fontId="68" fillId="0" borderId="0" xfId="91" applyFont="1" applyFill="1" applyBorder="1" applyAlignment="1">
      <alignment vertical="center" wrapText="1"/>
      <protection locked="0"/>
    </xf>
    <xf numFmtId="0" fontId="68" fillId="0" borderId="0" xfId="0" applyFont="1" applyFill="1" applyBorder="1"/>
    <xf numFmtId="166" fontId="0" fillId="0" borderId="13" xfId="0" applyNumberFormat="1" applyFont="1" applyFill="1" applyBorder="1"/>
    <xf numFmtId="0" fontId="37" fillId="0" borderId="0" xfId="84" applyNumberFormat="1" applyFont="1" applyFill="1" applyBorder="1">
      <protection locked="0"/>
    </xf>
    <xf numFmtId="166" fontId="38" fillId="0" borderId="13" xfId="0" applyNumberFormat="1" applyFont="1" applyFill="1" applyBorder="1"/>
    <xf numFmtId="0" fontId="53" fillId="0" borderId="0" xfId="0" applyFont="1" applyFill="1"/>
    <xf numFmtId="0" fontId="69" fillId="0" borderId="0" xfId="0" applyFont="1"/>
    <xf numFmtId="166" fontId="0" fillId="0" borderId="0" xfId="0" applyNumberFormat="1" applyFont="1" applyFill="1" applyBorder="1" applyAlignment="1">
      <alignment horizontal="right"/>
    </xf>
    <xf numFmtId="0" fontId="0" fillId="0" borderId="0" xfId="0" applyFont="1" applyFill="1" applyBorder="1"/>
    <xf numFmtId="164" fontId="18" fillId="39" borderId="0" xfId="1" applyNumberFormat="1" applyFont="1" applyFill="1" applyBorder="1" applyProtection="1">
      <protection locked="0"/>
    </xf>
    <xf numFmtId="166" fontId="0" fillId="39" borderId="13" xfId="0" applyNumberFormat="1" applyFont="1" applyFill="1" applyBorder="1"/>
    <xf numFmtId="166" fontId="38" fillId="39" borderId="0" xfId="0" applyNumberFormat="1" applyFont="1" applyFill="1" applyBorder="1"/>
    <xf numFmtId="0" fontId="17" fillId="36" borderId="14" xfId="0" applyFont="1" applyFill="1" applyBorder="1" applyAlignment="1">
      <alignment wrapText="1"/>
    </xf>
    <xf numFmtId="0" fontId="17" fillId="36" borderId="0" xfId="0" applyFont="1" applyFill="1" applyBorder="1"/>
    <xf numFmtId="0" fontId="13" fillId="0" borderId="0" xfId="0" applyFont="1" applyFill="1" applyAlignment="1">
      <alignment horizontal="right"/>
    </xf>
    <xf numFmtId="0" fontId="17" fillId="0" borderId="0" xfId="0" applyFont="1"/>
    <xf numFmtId="0" fontId="17" fillId="0" borderId="0" xfId="0" applyFont="1" applyAlignment="1">
      <alignment horizontal="right" wrapText="1"/>
    </xf>
    <xf numFmtId="0" fontId="17" fillId="0" borderId="0" xfId="0" applyFont="1" applyAlignment="1"/>
    <xf numFmtId="0" fontId="58" fillId="0" borderId="0" xfId="0" applyFont="1" applyFill="1" applyAlignment="1">
      <alignment horizontal="right"/>
    </xf>
    <xf numFmtId="0" fontId="17" fillId="36" borderId="15" xfId="0" applyFont="1" applyFill="1" applyBorder="1" applyAlignment="1">
      <alignment horizontal="right"/>
    </xf>
    <xf numFmtId="0" fontId="18" fillId="39" borderId="0" xfId="118" applyFont="1" applyFill="1" applyBorder="1" applyAlignment="1">
      <alignment vertical="center" wrapText="1"/>
      <protection locked="0"/>
    </xf>
    <xf numFmtId="0" fontId="37" fillId="0" borderId="0" xfId="118" applyFont="1" applyFill="1" applyBorder="1" applyAlignment="1">
      <alignment vertical="center" wrapText="1"/>
      <protection locked="0"/>
    </xf>
    <xf numFmtId="0" fontId="37" fillId="34" borderId="13" xfId="84" applyNumberFormat="1" applyFont="1" applyFill="1" applyBorder="1">
      <protection locked="0"/>
    </xf>
    <xf numFmtId="0" fontId="17" fillId="36" borderId="16" xfId="0" applyFont="1" applyFill="1" applyBorder="1"/>
    <xf numFmtId="0" fontId="18" fillId="0" borderId="15" xfId="118" applyFont="1" applyFill="1" applyBorder="1" applyAlignment="1">
      <alignment vertical="center" wrapText="1"/>
      <protection locked="0"/>
    </xf>
    <xf numFmtId="0" fontId="37" fillId="34" borderId="0" xfId="91" applyFont="1" applyFill="1" applyBorder="1" applyAlignment="1">
      <alignment vertical="center" wrapText="1"/>
      <protection locked="0"/>
    </xf>
    <xf numFmtId="166" fontId="38" fillId="0" borderId="0" xfId="0" applyNumberFormat="1" applyFont="1" applyBorder="1"/>
    <xf numFmtId="0" fontId="0" fillId="0" borderId="15" xfId="0" applyFont="1" applyFill="1" applyBorder="1"/>
    <xf numFmtId="166" fontId="37" fillId="0" borderId="13" xfId="84" applyNumberFormat="1" applyFont="1" applyFill="1" applyBorder="1">
      <protection locked="0"/>
    </xf>
    <xf numFmtId="166" fontId="18" fillId="39" borderId="20" xfId="84" applyNumberFormat="1" applyFill="1" applyBorder="1">
      <protection locked="0"/>
    </xf>
    <xf numFmtId="166" fontId="18" fillId="39" borderId="13" xfId="84" applyNumberFormat="1" applyFill="1" applyBorder="1">
      <protection locked="0"/>
    </xf>
    <xf numFmtId="166" fontId="0" fillId="0" borderId="16" xfId="0" applyNumberFormat="1" applyFont="1" applyFill="1" applyBorder="1"/>
    <xf numFmtId="166" fontId="0" fillId="39" borderId="13" xfId="0" applyNumberFormat="1" applyFill="1" applyBorder="1"/>
    <xf numFmtId="0" fontId="17" fillId="0" borderId="0" xfId="0" applyFont="1" applyFill="1" applyAlignment="1">
      <alignment horizontal="right" textRotation="90" wrapText="1"/>
    </xf>
    <xf numFmtId="166" fontId="0" fillId="39" borderId="0" xfId="0" applyNumberFormat="1" applyFill="1" applyBorder="1"/>
    <xf numFmtId="0" fontId="17" fillId="36" borderId="10" xfId="0" applyFont="1" applyFill="1" applyBorder="1" applyAlignment="1">
      <alignment horizontal="right"/>
    </xf>
    <xf numFmtId="0" fontId="17" fillId="36" borderId="24" xfId="0" applyFont="1" applyFill="1" applyBorder="1" applyAlignment="1">
      <alignment horizontal="right"/>
    </xf>
    <xf numFmtId="166" fontId="1" fillId="0" borderId="15" xfId="0" applyNumberFormat="1" applyFont="1" applyFill="1" applyBorder="1"/>
    <xf numFmtId="166" fontId="1" fillId="0" borderId="0" xfId="0" applyNumberFormat="1" applyFont="1" applyFill="1" applyBorder="1"/>
    <xf numFmtId="0" fontId="17" fillId="36" borderId="23" xfId="0" applyFont="1" applyFill="1" applyBorder="1"/>
    <xf numFmtId="164" fontId="47" fillId="42" borderId="0" xfId="1" applyNumberFormat="1" applyFont="1" applyFill="1" applyBorder="1" applyProtection="1">
      <protection locked="0"/>
    </xf>
    <xf numFmtId="166" fontId="1" fillId="42" borderId="0" xfId="0" applyNumberFormat="1" applyFont="1" applyFill="1" applyBorder="1"/>
    <xf numFmtId="164" fontId="1" fillId="42" borderId="0" xfId="1" applyNumberFormat="1" applyFont="1" applyFill="1" applyBorder="1"/>
    <xf numFmtId="164" fontId="0" fillId="0" borderId="15" xfId="1" applyNumberFormat="1" applyFont="1" applyFill="1" applyBorder="1"/>
    <xf numFmtId="164" fontId="0" fillId="39" borderId="0" xfId="1" applyNumberFormat="1" applyFont="1" applyFill="1" applyBorder="1"/>
    <xf numFmtId="164" fontId="47" fillId="0" borderId="16" xfId="1" applyNumberFormat="1" applyFont="1" applyFill="1" applyBorder="1" applyProtection="1">
      <protection locked="0"/>
    </xf>
    <xf numFmtId="164" fontId="47" fillId="0" borderId="13" xfId="1" applyNumberFormat="1" applyFont="1" applyFill="1" applyBorder="1" applyProtection="1">
      <protection locked="0"/>
    </xf>
    <xf numFmtId="166" fontId="37" fillId="0" borderId="0" xfId="84" applyNumberFormat="1" applyFont="1" applyFill="1" applyBorder="1">
      <protection locked="0"/>
    </xf>
    <xf numFmtId="0" fontId="0" fillId="42" borderId="10" xfId="0" applyFill="1" applyBorder="1"/>
    <xf numFmtId="0" fontId="18" fillId="42" borderId="10" xfId="84" applyNumberFormat="1" applyFill="1" applyBorder="1">
      <protection locked="0"/>
    </xf>
    <xf numFmtId="0" fontId="0" fillId="42" borderId="23" xfId="0" applyFill="1" applyBorder="1"/>
    <xf numFmtId="0" fontId="0" fillId="36" borderId="15" xfId="0" applyFill="1" applyBorder="1"/>
    <xf numFmtId="164" fontId="0" fillId="0" borderId="0" xfId="1" applyNumberFormat="1" applyFont="1" applyFill="1" applyBorder="1" applyAlignment="1">
      <alignment horizontal="right"/>
    </xf>
    <xf numFmtId="0" fontId="17" fillId="36" borderId="0" xfId="0" applyFont="1" applyFill="1" applyBorder="1" applyAlignment="1">
      <alignment horizontal="right"/>
    </xf>
    <xf numFmtId="0" fontId="17" fillId="36" borderId="13" xfId="0" applyFont="1" applyFill="1" applyBorder="1" applyAlignment="1">
      <alignment horizontal="right"/>
    </xf>
    <xf numFmtId="164" fontId="47" fillId="39" borderId="20" xfId="1" applyNumberFormat="1" applyFont="1" applyFill="1" applyBorder="1" applyProtection="1">
      <protection locked="0"/>
    </xf>
    <xf numFmtId="0" fontId="58" fillId="40" borderId="0" xfId="0" applyFont="1" applyFill="1" applyAlignment="1">
      <alignment horizontal="left"/>
    </xf>
    <xf numFmtId="0" fontId="53" fillId="0" borderId="0" xfId="0" applyFont="1" applyFill="1" applyAlignment="1">
      <alignment horizontal="left"/>
    </xf>
    <xf numFmtId="0" fontId="70" fillId="40" borderId="0" xfId="0" applyFont="1" applyFill="1"/>
    <xf numFmtId="0" fontId="65" fillId="0" borderId="0" xfId="121" applyAlignment="1">
      <alignment horizontal="right"/>
    </xf>
    <xf numFmtId="0" fontId="71" fillId="0" borderId="0" xfId="0" applyFont="1"/>
    <xf numFmtId="0" fontId="0" fillId="0" borderId="0" xfId="0" applyFont="1" applyAlignment="1">
      <alignment wrapText="1"/>
    </xf>
    <xf numFmtId="0" fontId="16" fillId="0" borderId="0" xfId="0" applyFont="1" applyAlignment="1">
      <alignment wrapText="1"/>
    </xf>
    <xf numFmtId="166" fontId="18" fillId="39" borderId="13" xfId="84" applyNumberFormat="1" applyFont="1" applyFill="1" applyBorder="1">
      <protection locked="0"/>
    </xf>
    <xf numFmtId="0" fontId="58" fillId="40" borderId="0" xfId="0" applyFont="1" applyFill="1" applyAlignment="1">
      <alignment horizontal="left"/>
    </xf>
    <xf numFmtId="167" fontId="0" fillId="0" borderId="0" xfId="0" applyNumberFormat="1"/>
    <xf numFmtId="167" fontId="56" fillId="40" borderId="0" xfId="0" applyNumberFormat="1" applyFont="1" applyFill="1"/>
    <xf numFmtId="167" fontId="13" fillId="34" borderId="0" xfId="0" applyNumberFormat="1" applyFont="1" applyFill="1" applyAlignment="1">
      <alignment horizontal="right"/>
    </xf>
    <xf numFmtId="167" fontId="1" fillId="0" borderId="0" xfId="1" applyNumberFormat="1" applyFont="1" applyFill="1" applyBorder="1"/>
    <xf numFmtId="167" fontId="1" fillId="0" borderId="0" xfId="1" applyNumberFormat="1" applyFont="1" applyFill="1" applyBorder="1" applyAlignment="1">
      <alignment horizontal="right"/>
    </xf>
    <xf numFmtId="167" fontId="0" fillId="0" borderId="0" xfId="1" applyNumberFormat="1" applyFont="1"/>
    <xf numFmtId="167" fontId="65" fillId="0" borderId="0" xfId="121" applyNumberFormat="1" applyAlignment="1">
      <alignment horizontal="right"/>
    </xf>
    <xf numFmtId="164" fontId="17" fillId="0" borderId="0" xfId="1" applyNumberFormat="1" applyFont="1"/>
    <xf numFmtId="169" fontId="0" fillId="0" borderId="0" xfId="0" applyNumberFormat="1"/>
    <xf numFmtId="3" fontId="18" fillId="0" borderId="15" xfId="84" applyNumberFormat="1" applyFill="1" applyBorder="1">
      <protection locked="0"/>
    </xf>
    <xf numFmtId="3" fontId="18" fillId="0" borderId="0" xfId="84" applyNumberFormat="1" applyFill="1" applyBorder="1">
      <protection locked="0"/>
    </xf>
    <xf numFmtId="3" fontId="18" fillId="39" borderId="19" xfId="84" applyNumberFormat="1" applyFill="1" applyBorder="1">
      <protection locked="0"/>
    </xf>
    <xf numFmtId="3" fontId="0" fillId="0" borderId="0" xfId="0" applyNumberFormat="1" applyFill="1" applyBorder="1"/>
    <xf numFmtId="169" fontId="0" fillId="0" borderId="15" xfId="0" applyNumberFormat="1" applyFill="1" applyBorder="1"/>
    <xf numFmtId="169" fontId="0" fillId="0" borderId="0" xfId="0" applyNumberFormat="1" applyFill="1" applyBorder="1"/>
    <xf numFmtId="169" fontId="0" fillId="39" borderId="19" xfId="0" applyNumberFormat="1" applyFill="1" applyBorder="1"/>
    <xf numFmtId="169" fontId="0" fillId="39" borderId="20" xfId="0" applyNumberFormat="1" applyFill="1" applyBorder="1"/>
    <xf numFmtId="3" fontId="18" fillId="0" borderId="13" xfId="84" applyNumberFormat="1" applyFill="1" applyBorder="1">
      <protection locked="0"/>
    </xf>
    <xf numFmtId="3" fontId="18" fillId="39" borderId="20" xfId="84" applyNumberFormat="1" applyFill="1" applyBorder="1">
      <protection locked="0"/>
    </xf>
    <xf numFmtId="0" fontId="55" fillId="0" borderId="0" xfId="0" applyFont="1" applyFill="1" applyBorder="1"/>
    <xf numFmtId="0" fontId="55" fillId="0" borderId="0" xfId="118" applyFont="1" applyFill="1" applyBorder="1" applyAlignment="1">
      <alignment vertical="center" wrapText="1"/>
      <protection locked="0"/>
    </xf>
    <xf numFmtId="166" fontId="47" fillId="0" borderId="0" xfId="1" applyNumberFormat="1" applyFont="1" applyFill="1" applyBorder="1"/>
    <xf numFmtId="3" fontId="1" fillId="0" borderId="15" xfId="1" applyNumberFormat="1" applyFont="1" applyFill="1" applyBorder="1"/>
    <xf numFmtId="3" fontId="1" fillId="0" borderId="0" xfId="1" applyNumberFormat="1" applyFont="1" applyFill="1" applyBorder="1"/>
    <xf numFmtId="3" fontId="0" fillId="0" borderId="0" xfId="1" applyNumberFormat="1" applyFont="1" applyFill="1" applyBorder="1" applyAlignment="1">
      <alignment horizontal="right"/>
    </xf>
    <xf numFmtId="164" fontId="64" fillId="0" borderId="13" xfId="1" applyNumberFormat="1" applyFont="1" applyFill="1" applyBorder="1" applyProtection="1">
      <protection locked="0"/>
    </xf>
    <xf numFmtId="0" fontId="67" fillId="0" borderId="0" xfId="0" applyFont="1"/>
    <xf numFmtId="0" fontId="72" fillId="0" borderId="0" xfId="0" applyFont="1"/>
    <xf numFmtId="164" fontId="64" fillId="0" borderId="0" xfId="1" applyNumberFormat="1" applyFont="1" applyFill="1" applyBorder="1"/>
    <xf numFmtId="164" fontId="64" fillId="0" borderId="13" xfId="1" applyNumberFormat="1" applyFont="1" applyFill="1" applyBorder="1"/>
    <xf numFmtId="0" fontId="13" fillId="0" borderId="0" xfId="0" applyFont="1"/>
    <xf numFmtId="0" fontId="61" fillId="34" borderId="0" xfId="91" applyFont="1" applyFill="1" applyBorder="1" applyAlignment="1">
      <alignment vertical="center"/>
      <protection locked="0"/>
    </xf>
    <xf numFmtId="0" fontId="16" fillId="0" borderId="0" xfId="0" applyFont="1" applyAlignment="1"/>
    <xf numFmtId="166" fontId="17" fillId="0" borderId="0" xfId="0" applyNumberFormat="1" applyFont="1"/>
    <xf numFmtId="1" fontId="17" fillId="0" borderId="0" xfId="0" applyNumberFormat="1" applyFont="1"/>
    <xf numFmtId="0" fontId="18" fillId="0" borderId="0" xfId="84" applyNumberFormat="1" applyFill="1">
      <protection locked="0"/>
    </xf>
    <xf numFmtId="0" fontId="38" fillId="0" borderId="0" xfId="0" applyFont="1" applyFill="1"/>
    <xf numFmtId="3" fontId="38" fillId="39" borderId="0" xfId="0" applyNumberFormat="1" applyFont="1" applyFill="1" applyBorder="1" applyProtection="1">
      <protection locked="0"/>
    </xf>
    <xf numFmtId="169" fontId="0" fillId="39" borderId="0" xfId="0" applyNumberFormat="1" applyFill="1" applyBorder="1"/>
    <xf numFmtId="3" fontId="0" fillId="39" borderId="19" xfId="0" applyNumberFormat="1" applyFill="1" applyBorder="1" applyAlignment="1"/>
    <xf numFmtId="3" fontId="38" fillId="39" borderId="0" xfId="0" applyNumberFormat="1" applyFont="1" applyFill="1" applyBorder="1"/>
    <xf numFmtId="169" fontId="38" fillId="39" borderId="0" xfId="0" applyNumberFormat="1" applyFont="1" applyFill="1" applyBorder="1"/>
    <xf numFmtId="169" fontId="38" fillId="39" borderId="13" xfId="0" applyNumberFormat="1" applyFont="1" applyFill="1" applyBorder="1"/>
    <xf numFmtId="169" fontId="0" fillId="0" borderId="0" xfId="0" applyNumberFormat="1" applyFill="1" applyBorder="1" applyProtection="1">
      <protection locked="0"/>
    </xf>
    <xf numFmtId="3" fontId="0" fillId="39" borderId="13" xfId="0" applyNumberFormat="1" applyFill="1" applyBorder="1"/>
    <xf numFmtId="169" fontId="0" fillId="0" borderId="15" xfId="0" applyNumberFormat="1" applyBorder="1" applyProtection="1">
      <protection locked="0"/>
    </xf>
    <xf numFmtId="169" fontId="0" fillId="0" borderId="0" xfId="0" applyNumberFormat="1" applyBorder="1" applyProtection="1">
      <protection locked="0"/>
    </xf>
    <xf numFmtId="3" fontId="0" fillId="0" borderId="0" xfId="0" applyNumberFormat="1" applyFill="1" applyBorder="1" applyProtection="1">
      <protection locked="0"/>
    </xf>
    <xf numFmtId="3" fontId="18" fillId="0" borderId="0" xfId="84" applyNumberFormat="1" applyFill="1" applyBorder="1" applyAlignment="1">
      <alignment horizontal="right"/>
      <protection locked="0"/>
    </xf>
    <xf numFmtId="169" fontId="37" fillId="0" borderId="19" xfId="84" applyNumberFormat="1" applyFont="1" applyFill="1" applyBorder="1" applyAlignment="1">
      <alignment horizontal="right"/>
      <protection locked="0"/>
    </xf>
    <xf numFmtId="169" fontId="18" fillId="0" borderId="0" xfId="84" applyNumberFormat="1" applyFill="1" applyBorder="1">
      <protection locked="0"/>
    </xf>
    <xf numFmtId="169" fontId="37" fillId="0" borderId="19" xfId="84" applyNumberFormat="1" applyFont="1" applyFill="1" applyBorder="1">
      <protection locked="0"/>
    </xf>
    <xf numFmtId="3" fontId="18" fillId="0" borderId="19" xfId="84" applyNumberFormat="1" applyFill="1" applyBorder="1">
      <protection locked="0"/>
    </xf>
    <xf numFmtId="0" fontId="17" fillId="36" borderId="19" xfId="0" applyFont="1" applyFill="1" applyBorder="1" applyAlignment="1">
      <alignment horizontal="right"/>
    </xf>
    <xf numFmtId="0" fontId="17" fillId="36" borderId="20" xfId="0" applyFont="1" applyFill="1" applyBorder="1" applyAlignment="1">
      <alignment horizontal="right"/>
    </xf>
    <xf numFmtId="0" fontId="21" fillId="0" borderId="0" xfId="91" applyFont="1" applyFill="1" applyBorder="1" applyAlignment="1">
      <alignment vertical="center"/>
      <protection locked="0"/>
    </xf>
    <xf numFmtId="2" fontId="0" fillId="0" borderId="15" xfId="0" applyNumberFormat="1" applyFill="1" applyBorder="1"/>
    <xf numFmtId="2" fontId="0" fillId="0" borderId="0" xfId="0" applyNumberFormat="1" applyFill="1" applyBorder="1"/>
    <xf numFmtId="3" fontId="0" fillId="39" borderId="19" xfId="0" applyNumberFormat="1" applyFill="1" applyBorder="1"/>
    <xf numFmtId="3" fontId="38" fillId="39" borderId="13" xfId="0" applyNumberFormat="1" applyFont="1" applyFill="1" applyBorder="1"/>
    <xf numFmtId="166" fontId="64" fillId="0" borderId="0" xfId="1" applyNumberFormat="1" applyFont="1" applyFill="1" applyBorder="1"/>
    <xf numFmtId="3" fontId="38" fillId="0" borderId="0" xfId="1" applyNumberFormat="1" applyFont="1" applyFill="1" applyBorder="1"/>
    <xf numFmtId="0" fontId="16" fillId="0" borderId="0" xfId="0" applyFont="1" applyFill="1"/>
    <xf numFmtId="166" fontId="38" fillId="0" borderId="0" xfId="0" applyNumberFormat="1" applyFont="1" applyFill="1" applyBorder="1"/>
    <xf numFmtId="0" fontId="37" fillId="0" borderId="0" xfId="84" applyNumberFormat="1" applyFont="1" applyFill="1">
      <protection locked="0"/>
    </xf>
    <xf numFmtId="165" fontId="77" fillId="0" borderId="0" xfId="123" applyNumberFormat="1" applyFill="1" applyAlignment="1">
      <alignment horizontal="right"/>
      <protection locked="0"/>
    </xf>
    <xf numFmtId="165" fontId="77" fillId="0" borderId="0" xfId="123" applyNumberFormat="1" applyFill="1">
      <protection locked="0"/>
    </xf>
    <xf numFmtId="0" fontId="29" fillId="0" borderId="0" xfId="0" applyFont="1" applyFill="1" applyBorder="1"/>
    <xf numFmtId="3" fontId="0" fillId="39" borderId="0" xfId="0" applyNumberFormat="1" applyFill="1" applyBorder="1"/>
    <xf numFmtId="0" fontId="16" fillId="0" borderId="0" xfId="0" applyFont="1" applyAlignment="1">
      <alignment horizontal="right"/>
    </xf>
    <xf numFmtId="0" fontId="16" fillId="0" borderId="0" xfId="0" applyFont="1" applyAlignment="1">
      <alignment horizontal="right" wrapText="1"/>
    </xf>
    <xf numFmtId="0" fontId="58" fillId="0" borderId="0" xfId="0" applyFont="1" applyFill="1"/>
    <xf numFmtId="0" fontId="0" fillId="0" borderId="0" xfId="0" applyFont="1" applyFill="1"/>
    <xf numFmtId="0" fontId="65" fillId="0" borderId="0" xfId="121" applyAlignment="1">
      <alignment horizontal="right"/>
    </xf>
    <xf numFmtId="164" fontId="37" fillId="0" borderId="0" xfId="1" applyNumberFormat="1" applyFont="1" applyFill="1" applyBorder="1" applyProtection="1">
      <protection locked="0"/>
    </xf>
    <xf numFmtId="0" fontId="62" fillId="0" borderId="0" xfId="0" applyFont="1" applyFill="1" applyBorder="1" applyAlignment="1"/>
    <xf numFmtId="0" fontId="62" fillId="0" borderId="0" xfId="0" applyFont="1" applyFill="1" applyBorder="1"/>
    <xf numFmtId="0" fontId="68" fillId="0" borderId="0" xfId="84" applyNumberFormat="1" applyFont="1" applyFill="1" applyBorder="1">
      <protection locked="0"/>
    </xf>
    <xf numFmtId="166" fontId="67" fillId="0" borderId="0" xfId="0" applyNumberFormat="1" applyFont="1" applyFill="1" applyBorder="1"/>
    <xf numFmtId="0" fontId="31" fillId="0" borderId="0" xfId="93" applyFont="1" applyFill="1" applyBorder="1" applyAlignment="1">
      <alignment horizontal="center" vertical="center" wrapText="1"/>
      <protection locked="0"/>
    </xf>
    <xf numFmtId="0" fontId="18" fillId="34" borderId="0" xfId="104" applyFont="1" applyFill="1">
      <protection locked="0"/>
    </xf>
    <xf numFmtId="0" fontId="18" fillId="0" borderId="0" xfId="0" applyFont="1" applyProtection="1">
      <protection locked="0"/>
    </xf>
    <xf numFmtId="0" fontId="81" fillId="0" borderId="0" xfId="120" applyFont="1" applyFill="1" applyAlignment="1">
      <protection locked="0"/>
    </xf>
    <xf numFmtId="0" fontId="0" fillId="0" borderId="0" xfId="0" applyAlignment="1">
      <alignment horizontal="left" wrapText="1"/>
    </xf>
    <xf numFmtId="0" fontId="0" fillId="0" borderId="0" xfId="0" applyAlignment="1">
      <alignment vertical="center" wrapText="1"/>
    </xf>
    <xf numFmtId="0" fontId="70" fillId="0" borderId="0" xfId="0" applyFont="1" applyFill="1"/>
    <xf numFmtId="170" fontId="0" fillId="0" borderId="0" xfId="0" applyNumberFormat="1" applyBorder="1"/>
    <xf numFmtId="170" fontId="0" fillId="0" borderId="0" xfId="0" applyNumberFormat="1"/>
    <xf numFmtId="0" fontId="65" fillId="0" borderId="0" xfId="121" applyAlignment="1">
      <alignment horizontal="right"/>
    </xf>
    <xf numFmtId="0" fontId="18" fillId="0" borderId="0" xfId="91" applyFont="1" applyFill="1" applyBorder="1" applyAlignment="1">
      <alignment vertical="center" wrapText="1"/>
      <protection locked="0"/>
    </xf>
    <xf numFmtId="0" fontId="17" fillId="36" borderId="19" xfId="0" applyFont="1" applyFill="1" applyBorder="1" applyAlignment="1">
      <alignment horizontal="right" wrapText="1"/>
    </xf>
    <xf numFmtId="0" fontId="65" fillId="0" borderId="0" xfId="121" applyAlignment="1">
      <alignment horizontal="right"/>
    </xf>
    <xf numFmtId="0" fontId="82" fillId="0" borderId="0" xfId="132" applyFont="1" applyAlignment="1">
      <alignment horizontal="left" vertical="top" wrapText="1"/>
    </xf>
    <xf numFmtId="0" fontId="82" fillId="0" borderId="0" xfId="0" applyFont="1" applyAlignment="1">
      <alignment horizontal="justify" vertical="top" wrapText="1"/>
    </xf>
    <xf numFmtId="0" fontId="0" fillId="0" borderId="0" xfId="0" applyAlignment="1">
      <alignment horizontal="justify" vertical="top" wrapText="1"/>
    </xf>
    <xf numFmtId="0" fontId="65" fillId="0" borderId="0" xfId="121" applyAlignment="1">
      <alignment horizontal="right"/>
    </xf>
    <xf numFmtId="0" fontId="17" fillId="36" borderId="0" xfId="0" applyFont="1" applyFill="1" applyBorder="1" applyAlignment="1">
      <alignment textRotation="90" wrapText="1"/>
    </xf>
    <xf numFmtId="0" fontId="17" fillId="36" borderId="0" xfId="0" applyFont="1" applyFill="1" applyBorder="1" applyAlignment="1">
      <alignment wrapText="1"/>
    </xf>
    <xf numFmtId="164" fontId="17" fillId="36" borderId="0" xfId="1" applyNumberFormat="1" applyFont="1" applyFill="1" applyBorder="1" applyAlignment="1">
      <alignment wrapText="1"/>
    </xf>
    <xf numFmtId="167" fontId="17" fillId="36" borderId="0" xfId="0" applyNumberFormat="1" applyFont="1" applyFill="1" applyBorder="1" applyAlignment="1">
      <alignment wrapText="1"/>
    </xf>
    <xf numFmtId="0" fontId="0" fillId="0" borderId="0" xfId="0" applyFill="1" applyBorder="1" applyProtection="1">
      <protection locked="0"/>
    </xf>
    <xf numFmtId="0" fontId="17" fillId="43" borderId="19" xfId="0" applyFont="1" applyFill="1" applyBorder="1" applyAlignment="1">
      <alignment textRotation="90"/>
    </xf>
    <xf numFmtId="0" fontId="17" fillId="36" borderId="0" xfId="0" applyFont="1" applyFill="1" applyBorder="1" applyAlignment="1">
      <alignment horizontal="right" wrapText="1"/>
    </xf>
    <xf numFmtId="0" fontId="17" fillId="36" borderId="19" xfId="0" applyFont="1" applyFill="1" applyBorder="1" applyAlignment="1">
      <alignment horizontal="left" wrapText="1"/>
    </xf>
    <xf numFmtId="0" fontId="17" fillId="36" borderId="0" xfId="0" applyFont="1" applyFill="1" applyBorder="1" applyAlignment="1">
      <alignment textRotation="90"/>
    </xf>
    <xf numFmtId="0" fontId="17" fillId="36" borderId="19" xfId="0" applyFont="1" applyFill="1" applyBorder="1" applyAlignment="1">
      <alignment textRotation="90"/>
    </xf>
    <xf numFmtId="0" fontId="39" fillId="0" borderId="0" xfId="0" applyFont="1" applyFill="1" applyBorder="1"/>
    <xf numFmtId="0" fontId="17" fillId="43" borderId="19" xfId="0" applyFont="1" applyFill="1" applyBorder="1" applyAlignment="1">
      <alignment horizontal="left" wrapText="1"/>
    </xf>
    <xf numFmtId="0" fontId="17" fillId="43" borderId="19" xfId="0" applyFont="1" applyFill="1" applyBorder="1" applyAlignment="1">
      <alignment horizontal="right" wrapText="1"/>
    </xf>
    <xf numFmtId="0" fontId="17" fillId="36" borderId="19" xfId="0" applyFont="1" applyFill="1" applyBorder="1" applyAlignment="1">
      <alignment textRotation="90" wrapText="1"/>
    </xf>
    <xf numFmtId="0" fontId="17" fillId="36" borderId="19" xfId="0" applyFont="1" applyFill="1" applyBorder="1" applyAlignment="1">
      <alignment wrapText="1"/>
    </xf>
    <xf numFmtId="0" fontId="65" fillId="0" borderId="0" xfId="121" applyAlignment="1" applyProtection="1">
      <alignment horizontal="right"/>
      <protection locked="0"/>
    </xf>
    <xf numFmtId="165" fontId="0" fillId="0" borderId="15" xfId="1" applyNumberFormat="1" applyFont="1" applyFill="1" applyBorder="1"/>
    <xf numFmtId="165" fontId="0" fillId="0" borderId="0" xfId="1" applyNumberFormat="1" applyFont="1" applyFill="1" applyBorder="1"/>
    <xf numFmtId="164" fontId="0" fillId="0" borderId="0" xfId="1" applyNumberFormat="1" applyFont="1" applyFill="1" applyBorder="1"/>
    <xf numFmtId="164" fontId="17" fillId="36" borderId="19" xfId="1" applyNumberFormat="1" applyFont="1" applyFill="1" applyBorder="1" applyAlignment="1">
      <alignment wrapText="1"/>
    </xf>
    <xf numFmtId="165" fontId="0" fillId="0" borderId="15" xfId="1" applyNumberFormat="1" applyFont="1" applyFill="1" applyBorder="1" applyProtection="1">
      <protection locked="0"/>
    </xf>
    <xf numFmtId="165" fontId="0" fillId="0" borderId="0" xfId="1" applyNumberFormat="1" applyFont="1" applyFill="1" applyBorder="1" applyProtection="1">
      <protection locked="0"/>
    </xf>
    <xf numFmtId="0" fontId="17" fillId="37" borderId="19" xfId="0" applyFont="1" applyFill="1" applyBorder="1" applyAlignment="1">
      <alignment textRotation="90"/>
    </xf>
    <xf numFmtId="0" fontId="17" fillId="37" borderId="19" xfId="0" applyFont="1" applyFill="1" applyBorder="1"/>
    <xf numFmtId="0" fontId="17" fillId="37" borderId="19" xfId="0" applyFont="1" applyFill="1" applyBorder="1" applyAlignment="1">
      <alignment horizontal="right" wrapText="1"/>
    </xf>
    <xf numFmtId="0" fontId="0" fillId="0" borderId="15" xfId="0" applyFill="1" applyBorder="1" applyProtection="1"/>
    <xf numFmtId="0" fontId="17" fillId="37" borderId="0" xfId="0" applyFont="1" applyFill="1" applyBorder="1" applyAlignment="1">
      <alignment textRotation="90"/>
    </xf>
    <xf numFmtId="0" fontId="17" fillId="37" borderId="0" xfId="0" applyFont="1" applyFill="1" applyBorder="1"/>
    <xf numFmtId="0" fontId="17" fillId="37" borderId="0" xfId="0" applyFont="1" applyFill="1" applyBorder="1" applyAlignment="1">
      <alignment horizontal="right" wrapText="1"/>
    </xf>
    <xf numFmtId="166" fontId="0" fillId="0" borderId="0" xfId="0" applyNumberFormat="1" applyFont="1" applyFill="1" applyBorder="1"/>
    <xf numFmtId="0" fontId="0" fillId="0" borderId="0" xfId="0" applyAlignment="1">
      <alignment vertical="top"/>
    </xf>
    <xf numFmtId="0" fontId="58" fillId="40" borderId="0" xfId="0" applyFont="1" applyFill="1" applyAlignment="1">
      <alignment horizontal="left"/>
    </xf>
    <xf numFmtId="0" fontId="18" fillId="0" borderId="0" xfId="91" applyFont="1" applyFill="1" applyBorder="1" applyAlignment="1">
      <alignment vertical="center" wrapText="1"/>
      <protection locked="0"/>
    </xf>
    <xf numFmtId="0" fontId="65" fillId="0" borderId="0" xfId="121" applyAlignment="1">
      <alignment horizontal="right"/>
    </xf>
    <xf numFmtId="0" fontId="18" fillId="42" borderId="15" xfId="91" applyFont="1" applyFill="1" applyBorder="1" applyAlignment="1">
      <alignment horizontal="left" vertical="center" wrapText="1"/>
      <protection locked="0"/>
    </xf>
    <xf numFmtId="0" fontId="18" fillId="42" borderId="15" xfId="0" applyFont="1" applyFill="1" applyBorder="1" applyAlignment="1" applyProtection="1">
      <alignment horizontal="left" vertical="center" wrapText="1"/>
      <protection locked="0"/>
    </xf>
    <xf numFmtId="0" fontId="18" fillId="42" borderId="15" xfId="0" applyFont="1" applyFill="1" applyBorder="1" applyAlignment="1" applyProtection="1">
      <alignment horizontal="left" vertical="center"/>
      <protection locked="0"/>
    </xf>
    <xf numFmtId="0" fontId="0" fillId="42" borderId="15" xfId="0" applyFont="1" applyFill="1" applyBorder="1" applyAlignment="1">
      <alignment horizontal="left" vertical="center" wrapText="1"/>
    </xf>
    <xf numFmtId="0" fontId="17" fillId="36" borderId="10" xfId="0" applyFont="1" applyFill="1" applyBorder="1" applyAlignment="1">
      <alignment horizontal="right" wrapText="1"/>
    </xf>
    <xf numFmtId="0" fontId="17" fillId="36" borderId="24" xfId="0" applyFont="1" applyFill="1" applyBorder="1" applyAlignment="1">
      <alignment horizontal="right" wrapText="1"/>
    </xf>
    <xf numFmtId="0" fontId="17" fillId="36" borderId="15" xfId="0" applyFont="1" applyFill="1" applyBorder="1" applyAlignment="1">
      <alignment horizontal="right" wrapText="1"/>
    </xf>
    <xf numFmtId="0" fontId="17" fillId="36" borderId="19" xfId="0" applyFont="1" applyFill="1" applyBorder="1" applyAlignment="1">
      <alignment horizontal="right" wrapText="1"/>
    </xf>
    <xf numFmtId="0" fontId="47" fillId="42" borderId="15" xfId="0" applyFont="1" applyFill="1" applyBorder="1" applyAlignment="1">
      <alignment horizontal="left"/>
    </xf>
    <xf numFmtId="0" fontId="0" fillId="0" borderId="0" xfId="0" applyAlignment="1">
      <alignment horizontal="left" vertical="top" wrapText="1"/>
    </xf>
    <xf numFmtId="165" fontId="47" fillId="0" borderId="0" xfId="1" applyNumberFormat="1" applyFont="1" applyFill="1" applyBorder="1" applyAlignment="1">
      <alignment horizontal="right"/>
    </xf>
    <xf numFmtId="43" fontId="47" fillId="0" borderId="0" xfId="1" applyFont="1" applyFill="1" applyBorder="1" applyAlignment="1">
      <alignment horizontal="right"/>
    </xf>
    <xf numFmtId="164" fontId="47" fillId="0" borderId="0" xfId="1" applyNumberFormat="1" applyFont="1" applyFill="1" applyBorder="1" applyAlignment="1">
      <alignment horizontal="right"/>
    </xf>
    <xf numFmtId="166" fontId="47" fillId="0" borderId="0" xfId="0" applyNumberFormat="1" applyFont="1" applyFill="1" applyBorder="1" applyAlignment="1">
      <alignment horizontal="right"/>
    </xf>
    <xf numFmtId="0" fontId="31" fillId="36" borderId="32" xfId="134" applyNumberFormat="1" applyFont="1" applyFill="1" applyBorder="1" applyAlignment="1" applyProtection="1">
      <alignment horizontal="left" wrapText="1"/>
      <protection hidden="1"/>
    </xf>
    <xf numFmtId="0" fontId="31" fillId="36" borderId="32" xfId="134" applyNumberFormat="1" applyFont="1" applyFill="1" applyBorder="1" applyAlignment="1" applyProtection="1">
      <alignment horizontal="right" wrapText="1"/>
      <protection hidden="1"/>
    </xf>
    <xf numFmtId="0" fontId="73" fillId="0" borderId="0" xfId="139" applyFont="1" applyBorder="1" applyProtection="1">
      <protection hidden="1"/>
    </xf>
    <xf numFmtId="164" fontId="73" fillId="0" borderId="0" xfId="141" applyNumberFormat="1" applyFont="1" applyBorder="1" applyAlignment="1" applyProtection="1">
      <alignment horizontal="right"/>
      <protection hidden="1"/>
    </xf>
    <xf numFmtId="0" fontId="73" fillId="0" borderId="0" xfId="139" applyFont="1" applyBorder="1" applyAlignment="1" applyProtection="1">
      <alignment horizontal="right"/>
      <protection hidden="1"/>
    </xf>
    <xf numFmtId="3" fontId="73" fillId="0" borderId="0" xfId="141" applyNumberFormat="1" applyFont="1" applyBorder="1" applyAlignment="1" applyProtection="1">
      <alignment horizontal="right"/>
      <protection hidden="1"/>
    </xf>
    <xf numFmtId="9" fontId="73" fillId="0" borderId="0" xfId="138" applyFont="1" applyBorder="1" applyAlignment="1" applyProtection="1">
      <alignment horizontal="right"/>
      <protection hidden="1"/>
    </xf>
    <xf numFmtId="0" fontId="18" fillId="0" borderId="0" xfId="139" applyFont="1" applyBorder="1" applyProtection="1">
      <protection hidden="1"/>
    </xf>
    <xf numFmtId="164" fontId="18" fillId="0" borderId="0" xfId="141" applyNumberFormat="1" applyFont="1" applyBorder="1" applyAlignment="1" applyProtection="1">
      <alignment horizontal="right"/>
      <protection hidden="1"/>
    </xf>
    <xf numFmtId="166" fontId="18" fillId="0" borderId="0" xfId="139" applyNumberFormat="1" applyFont="1" applyBorder="1" applyAlignment="1" applyProtection="1">
      <alignment horizontal="right"/>
      <protection hidden="1"/>
    </xf>
    <xf numFmtId="166" fontId="73" fillId="0" borderId="0" xfId="139" applyNumberFormat="1" applyFont="1" applyBorder="1" applyAlignment="1" applyProtection="1">
      <alignment horizontal="right"/>
      <protection hidden="1"/>
    </xf>
    <xf numFmtId="0" fontId="18" fillId="0" borderId="15" xfId="91" applyFont="1" applyFill="1" applyBorder="1" applyAlignment="1" applyProtection="1">
      <alignment vertical="center" wrapText="1"/>
      <protection hidden="1"/>
    </xf>
    <xf numFmtId="0" fontId="18" fillId="0" borderId="0" xfId="91" applyFont="1" applyFill="1" applyBorder="1" applyAlignment="1" applyProtection="1">
      <alignment vertical="center" wrapText="1"/>
      <protection hidden="1"/>
    </xf>
    <xf numFmtId="166" fontId="18" fillId="0" borderId="15" xfId="84" applyNumberFormat="1" applyFont="1" applyFill="1" applyBorder="1" applyProtection="1">
      <protection hidden="1"/>
    </xf>
    <xf numFmtId="166" fontId="18" fillId="0" borderId="0" xfId="84" applyNumberFormat="1" applyFont="1" applyFill="1" applyBorder="1" applyProtection="1">
      <protection hidden="1"/>
    </xf>
    <xf numFmtId="0" fontId="18" fillId="39" borderId="18" xfId="91" applyFont="1" applyFill="1" applyBorder="1" applyAlignment="1" applyProtection="1">
      <alignment vertical="center" wrapText="1"/>
      <protection hidden="1"/>
    </xf>
    <xf numFmtId="3" fontId="18" fillId="0" borderId="15" xfId="84" applyNumberFormat="1" applyFill="1" applyBorder="1" applyProtection="1">
      <protection hidden="1"/>
    </xf>
    <xf numFmtId="3" fontId="18" fillId="0" borderId="0" xfId="84" applyNumberFormat="1" applyFill="1" applyBorder="1" applyProtection="1">
      <protection hidden="1"/>
    </xf>
    <xf numFmtId="0" fontId="18" fillId="0" borderId="15" xfId="84" applyNumberFormat="1" applyFill="1" applyBorder="1" applyProtection="1">
      <protection hidden="1"/>
    </xf>
    <xf numFmtId="0" fontId="18" fillId="0" borderId="16" xfId="84" applyNumberFormat="1" applyFill="1" applyBorder="1" applyProtection="1">
      <protection hidden="1"/>
    </xf>
    <xf numFmtId="0" fontId="18" fillId="0" borderId="0" xfId="84" applyNumberFormat="1" applyFill="1" applyBorder="1" applyProtection="1">
      <protection hidden="1"/>
    </xf>
    <xf numFmtId="0" fontId="18" fillId="0" borderId="13" xfId="84" applyNumberFormat="1" applyFill="1" applyBorder="1" applyProtection="1">
      <protection hidden="1"/>
    </xf>
    <xf numFmtId="0" fontId="18" fillId="0" borderId="0" xfId="84" applyNumberFormat="1" applyFill="1" applyBorder="1" applyAlignment="1" applyProtection="1">
      <alignment horizontal="right"/>
      <protection hidden="1"/>
    </xf>
    <xf numFmtId="0" fontId="18" fillId="0" borderId="0" xfId="84" applyNumberFormat="1" applyFont="1" applyFill="1" applyBorder="1" applyProtection="1">
      <protection hidden="1"/>
    </xf>
    <xf numFmtId="0" fontId="21" fillId="0" borderId="0" xfId="91" applyFont="1" applyFill="1" applyBorder="1" applyAlignment="1" applyProtection="1">
      <alignment vertical="center" wrapText="1"/>
      <protection hidden="1"/>
    </xf>
    <xf numFmtId="0" fontId="18" fillId="34" borderId="0" xfId="84" applyNumberFormat="1" applyFill="1" applyProtection="1">
      <protection hidden="1"/>
    </xf>
    <xf numFmtId="0" fontId="18" fillId="42" borderId="0" xfId="91" applyFont="1" applyFill="1" applyBorder="1" applyAlignment="1">
      <alignment vertical="center" wrapText="1"/>
      <protection locked="0"/>
    </xf>
    <xf numFmtId="0" fontId="17" fillId="36" borderId="0" xfId="0" applyFont="1" applyFill="1" applyBorder="1" applyAlignment="1">
      <alignment horizontal="left"/>
    </xf>
    <xf numFmtId="164" fontId="47" fillId="39" borderId="0" xfId="1" applyNumberFormat="1" applyFont="1" applyFill="1" applyBorder="1" applyProtection="1">
      <protection locked="0"/>
    </xf>
    <xf numFmtId="164" fontId="1" fillId="39" borderId="0" xfId="1" applyNumberFormat="1" applyFont="1" applyFill="1" applyBorder="1" applyAlignment="1"/>
    <xf numFmtId="166" fontId="1" fillId="39" borderId="0" xfId="0" applyNumberFormat="1" applyFont="1" applyFill="1" applyBorder="1"/>
    <xf numFmtId="164" fontId="47" fillId="44" borderId="33" xfId="1" applyNumberFormat="1" applyFont="1" applyFill="1" applyBorder="1"/>
    <xf numFmtId="164" fontId="47" fillId="0" borderId="30" xfId="1" applyNumberFormat="1" applyFont="1" applyBorder="1"/>
    <xf numFmtId="164" fontId="47" fillId="44" borderId="30" xfId="1" applyNumberFormat="1" applyFont="1" applyFill="1" applyBorder="1"/>
    <xf numFmtId="164" fontId="0" fillId="44" borderId="30" xfId="1" applyNumberFormat="1" applyFont="1" applyFill="1" applyBorder="1"/>
    <xf numFmtId="165" fontId="77" fillId="39" borderId="0" xfId="123" applyNumberFormat="1" applyFill="1" applyBorder="1">
      <protection locked="0"/>
    </xf>
    <xf numFmtId="164" fontId="0" fillId="39" borderId="31" xfId="1" applyNumberFormat="1" applyFont="1" applyFill="1" applyBorder="1" applyAlignment="1">
      <alignment horizontal="right"/>
    </xf>
    <xf numFmtId="0" fontId="40" fillId="36" borderId="19" xfId="91" applyFont="1" applyFill="1" applyBorder="1" applyAlignment="1">
      <alignment wrapText="1"/>
      <protection locked="0"/>
    </xf>
    <xf numFmtId="0" fontId="0" fillId="0" borderId="13" xfId="0" applyFill="1" applyBorder="1"/>
    <xf numFmtId="0" fontId="38" fillId="0" borderId="13" xfId="0" applyFont="1" applyFill="1" applyBorder="1"/>
    <xf numFmtId="0" fontId="0" fillId="42" borderId="20" xfId="0" applyFill="1" applyBorder="1"/>
    <xf numFmtId="0" fontId="0" fillId="42" borderId="19" xfId="0" applyFill="1" applyBorder="1"/>
    <xf numFmtId="0" fontId="16" fillId="42" borderId="24" xfId="0" applyFont="1" applyFill="1" applyBorder="1"/>
    <xf numFmtId="0" fontId="21" fillId="42" borderId="24" xfId="91" applyFont="1" applyFill="1" applyBorder="1" applyAlignment="1">
      <alignment vertical="center" wrapText="1"/>
      <protection locked="0"/>
    </xf>
    <xf numFmtId="0" fontId="40" fillId="36" borderId="23" xfId="93" applyFont="1" applyFill="1" applyBorder="1" applyAlignment="1">
      <alignment horizontal="right" vertical="center" wrapText="1"/>
      <protection locked="0"/>
    </xf>
    <xf numFmtId="0" fontId="40" fillId="36" borderId="24" xfId="93" applyFont="1" applyFill="1" applyBorder="1" applyAlignment="1">
      <alignment horizontal="right" vertical="center" wrapText="1"/>
      <protection locked="0"/>
    </xf>
    <xf numFmtId="164" fontId="47" fillId="0" borderId="14" xfId="1" applyNumberFormat="1" applyFont="1" applyFill="1" applyBorder="1" applyProtection="1">
      <protection locked="0"/>
    </xf>
    <xf numFmtId="164" fontId="47" fillId="0" borderId="17" xfId="1" applyNumberFormat="1" applyFont="1" applyFill="1" applyBorder="1" applyProtection="1">
      <protection locked="0"/>
    </xf>
    <xf numFmtId="164" fontId="47" fillId="0" borderId="18" xfId="1" applyNumberFormat="1" applyFont="1" applyFill="1" applyBorder="1" applyProtection="1">
      <protection locked="0"/>
    </xf>
    <xf numFmtId="164" fontId="47" fillId="0" borderId="20" xfId="1" applyNumberFormat="1" applyFont="1" applyFill="1" applyBorder="1" applyProtection="1">
      <protection locked="0"/>
    </xf>
    <xf numFmtId="0" fontId="0" fillId="36" borderId="0" xfId="0" applyFill="1"/>
    <xf numFmtId="0" fontId="47" fillId="0" borderId="15" xfId="118" applyFont="1" applyFill="1" applyBorder="1" applyAlignment="1">
      <alignment vertical="center" wrapText="1"/>
      <protection locked="0"/>
    </xf>
    <xf numFmtId="0" fontId="47" fillId="0" borderId="0" xfId="118" applyFont="1" applyFill="1" applyBorder="1" applyAlignment="1">
      <alignment vertical="center" wrapText="1"/>
      <protection locked="0"/>
    </xf>
    <xf numFmtId="166" fontId="1" fillId="0" borderId="15" xfId="1" applyNumberFormat="1" applyFont="1" applyFill="1" applyBorder="1"/>
    <xf numFmtId="166" fontId="1" fillId="0" borderId="0" xfId="1" applyNumberFormat="1" applyFont="1" applyFill="1" applyBorder="1"/>
    <xf numFmtId="166" fontId="0" fillId="0" borderId="0" xfId="1" applyNumberFormat="1" applyFont="1" applyFill="1" applyBorder="1" applyAlignment="1">
      <alignment horizontal="right"/>
    </xf>
    <xf numFmtId="166" fontId="38" fillId="0" borderId="0" xfId="1" applyNumberFormat="1" applyFont="1" applyFill="1" applyBorder="1"/>
    <xf numFmtId="0" fontId="1" fillId="39" borderId="0" xfId="0" applyFont="1" applyFill="1" applyBorder="1"/>
    <xf numFmtId="166" fontId="47" fillId="39" borderId="0" xfId="1" applyNumberFormat="1" applyFont="1" applyFill="1" applyBorder="1"/>
    <xf numFmtId="3" fontId="1" fillId="39" borderId="0" xfId="1" applyNumberFormat="1" applyFont="1" applyFill="1" applyBorder="1"/>
    <xf numFmtId="166" fontId="1" fillId="39" borderId="0" xfId="1" applyNumberFormat="1" applyFont="1" applyFill="1" applyBorder="1"/>
    <xf numFmtId="0" fontId="47" fillId="0" borderId="0" xfId="91" applyFont="1" applyFill="1" applyBorder="1" applyAlignment="1">
      <alignment vertical="center" wrapText="1"/>
      <protection locked="0"/>
    </xf>
    <xf numFmtId="0" fontId="64" fillId="0" borderId="0" xfId="91" applyFont="1" applyFill="1" applyBorder="1" applyAlignment="1">
      <alignment vertical="center" wrapText="1"/>
      <protection locked="0"/>
    </xf>
    <xf numFmtId="0" fontId="17" fillId="36" borderId="17" xfId="0" applyFont="1" applyFill="1" applyBorder="1" applyAlignment="1">
      <alignment horizontal="right"/>
    </xf>
    <xf numFmtId="164" fontId="64" fillId="0" borderId="17" xfId="1" applyNumberFormat="1" applyFont="1" applyFill="1" applyBorder="1" applyProtection="1">
      <protection locked="0"/>
    </xf>
    <xf numFmtId="164" fontId="64" fillId="0" borderId="17" xfId="1" applyNumberFormat="1" applyFont="1" applyFill="1" applyBorder="1"/>
    <xf numFmtId="164" fontId="1" fillId="39" borderId="18" xfId="1" applyNumberFormat="1" applyFont="1" applyFill="1" applyBorder="1"/>
    <xf numFmtId="164" fontId="47" fillId="0" borderId="0" xfId="1" applyNumberFormat="1" applyFont="1" applyFill="1" applyBorder="1"/>
    <xf numFmtId="166" fontId="47" fillId="0" borderId="0" xfId="0" applyNumberFormat="1" applyFont="1" applyFill="1" applyBorder="1"/>
    <xf numFmtId="3" fontId="18" fillId="39" borderId="0" xfId="84" applyNumberFormat="1" applyFill="1" applyBorder="1">
      <protection locked="0"/>
    </xf>
    <xf numFmtId="0" fontId="38" fillId="39" borderId="15" xfId="0" applyFont="1" applyFill="1" applyBorder="1"/>
    <xf numFmtId="0" fontId="17" fillId="36" borderId="19" xfId="0" applyFont="1" applyFill="1" applyBorder="1" applyAlignment="1">
      <alignment horizontal="left"/>
    </xf>
    <xf numFmtId="0" fontId="0" fillId="36" borderId="14" xfId="0" applyFill="1" applyBorder="1"/>
    <xf numFmtId="0" fontId="40" fillId="36" borderId="23" xfId="93" applyFont="1" applyFill="1" applyBorder="1" applyAlignment="1">
      <alignment horizontal="right" wrapText="1"/>
      <protection locked="0"/>
    </xf>
    <xf numFmtId="0" fontId="40" fillId="36" borderId="10" xfId="93" applyFont="1" applyFill="1" applyBorder="1" applyAlignment="1">
      <alignment horizontal="right" wrapText="1"/>
      <protection locked="0"/>
    </xf>
    <xf numFmtId="0" fontId="40" fillId="36" borderId="24" xfId="93" applyFont="1" applyFill="1" applyBorder="1" applyAlignment="1">
      <alignment horizontal="right" wrapText="1"/>
      <protection locked="0"/>
    </xf>
    <xf numFmtId="0" fontId="18" fillId="0" borderId="0" xfId="91" applyFont="1" applyFill="1" applyBorder="1" applyAlignment="1">
      <alignment horizontal="left" vertical="center" wrapText="1"/>
      <protection locked="0"/>
    </xf>
    <xf numFmtId="0" fontId="37" fillId="0" borderId="19" xfId="91" applyFont="1" applyFill="1" applyBorder="1" applyAlignment="1">
      <alignment horizontal="left" vertical="center" wrapText="1"/>
      <protection locked="0"/>
    </xf>
    <xf numFmtId="0" fontId="18" fillId="0" borderId="0" xfId="91" applyFont="1" applyFill="1" applyBorder="1" applyAlignment="1">
      <alignment vertical="center"/>
      <protection locked="0"/>
    </xf>
    <xf numFmtId="0" fontId="37" fillId="0" borderId="0" xfId="91" applyFont="1" applyFill="1" applyBorder="1" applyAlignment="1">
      <alignment horizontal="left" vertical="center" wrapText="1"/>
      <protection locked="0"/>
    </xf>
    <xf numFmtId="169" fontId="38" fillId="0" borderId="0" xfId="0" applyNumberFormat="1" applyFont="1" applyFill="1" applyBorder="1" applyProtection="1">
      <protection locked="0"/>
    </xf>
    <xf numFmtId="0" fontId="61" fillId="42" borderId="15" xfId="0" applyFont="1" applyFill="1" applyBorder="1" applyAlignment="1">
      <alignment horizontal="left"/>
    </xf>
    <xf numFmtId="0" fontId="21" fillId="42" borderId="15" xfId="91" applyFont="1" applyFill="1" applyBorder="1" applyAlignment="1">
      <alignment horizontal="left" vertical="center" wrapText="1"/>
      <protection locked="0"/>
    </xf>
    <xf numFmtId="0" fontId="21" fillId="42" borderId="15" xfId="0" applyFont="1" applyFill="1" applyBorder="1" applyAlignment="1" applyProtection="1">
      <alignment horizontal="left" vertical="center" wrapText="1"/>
      <protection locked="0"/>
    </xf>
    <xf numFmtId="0" fontId="21" fillId="42" borderId="15" xfId="0" applyFont="1" applyFill="1" applyBorder="1" applyAlignment="1" applyProtection="1">
      <alignment horizontal="left" vertical="center"/>
      <protection locked="0"/>
    </xf>
    <xf numFmtId="0" fontId="16" fillId="42" borderId="15" xfId="0" applyFont="1" applyFill="1" applyBorder="1" applyAlignment="1">
      <alignment horizontal="left" vertical="center" wrapText="1"/>
    </xf>
    <xf numFmtId="0" fontId="18" fillId="0" borderId="0" xfId="0" applyFont="1" applyFill="1" applyBorder="1" applyProtection="1">
      <protection locked="0"/>
    </xf>
    <xf numFmtId="0" fontId="40" fillId="36" borderId="0" xfId="91" applyFont="1" applyFill="1" applyBorder="1" applyAlignment="1">
      <alignment wrapText="1"/>
      <protection locked="0"/>
    </xf>
    <xf numFmtId="0" fontId="17" fillId="37" borderId="19" xfId="0" applyFont="1" applyFill="1" applyBorder="1" applyAlignment="1">
      <alignment horizontal="right"/>
    </xf>
    <xf numFmtId="0" fontId="47" fillId="0" borderId="0" xfId="0" applyFont="1" applyBorder="1"/>
    <xf numFmtId="0" fontId="57" fillId="0" borderId="0" xfId="0" applyFont="1" applyProtection="1">
      <protection hidden="1"/>
    </xf>
    <xf numFmtId="0" fontId="0" fillId="0" borderId="0" xfId="0" applyProtection="1">
      <protection hidden="1"/>
    </xf>
    <xf numFmtId="0" fontId="65" fillId="0" borderId="0" xfId="121" applyAlignment="1" applyProtection="1">
      <alignment horizontal="right"/>
      <protection hidden="1"/>
    </xf>
    <xf numFmtId="0" fontId="58" fillId="40" borderId="0" xfId="0" applyFont="1" applyFill="1" applyProtection="1">
      <protection hidden="1"/>
    </xf>
    <xf numFmtId="0" fontId="13" fillId="40" borderId="0" xfId="0" applyFont="1" applyFill="1" applyProtection="1">
      <protection hidden="1"/>
    </xf>
    <xf numFmtId="0" fontId="17" fillId="36" borderId="19" xfId="0" applyFont="1" applyFill="1" applyBorder="1" applyAlignment="1" applyProtection="1">
      <alignment textRotation="90" wrapText="1"/>
      <protection hidden="1"/>
    </xf>
    <xf numFmtId="0" fontId="17" fillId="36" borderId="19" xfId="0" applyFont="1" applyFill="1" applyBorder="1" applyAlignment="1" applyProtection="1">
      <alignment wrapText="1"/>
      <protection hidden="1"/>
    </xf>
    <xf numFmtId="0" fontId="17" fillId="36" borderId="19" xfId="0" applyFont="1" applyFill="1" applyBorder="1" applyAlignment="1" applyProtection="1">
      <alignment horizontal="right" wrapText="1"/>
      <protection hidden="1"/>
    </xf>
    <xf numFmtId="0" fontId="0" fillId="0" borderId="0" xfId="0" applyAlignment="1" applyProtection="1">
      <alignment wrapText="1"/>
      <protection hidden="1"/>
    </xf>
    <xf numFmtId="0" fontId="0" fillId="0" borderId="15" xfId="0" applyFill="1" applyBorder="1" applyProtection="1">
      <protection hidden="1"/>
    </xf>
    <xf numFmtId="164" fontId="18" fillId="0" borderId="15" xfId="1" applyNumberFormat="1" applyFont="1" applyFill="1" applyBorder="1" applyAlignment="1" applyProtection="1">
      <alignment horizontal="right"/>
      <protection hidden="1"/>
    </xf>
    <xf numFmtId="166" fontId="0" fillId="0" borderId="15" xfId="0" applyNumberFormat="1" applyFont="1" applyFill="1" applyBorder="1" applyAlignment="1" applyProtection="1">
      <alignment horizontal="right"/>
      <protection hidden="1"/>
    </xf>
    <xf numFmtId="164" fontId="1" fillId="0" borderId="15" xfId="1" applyNumberFormat="1" applyFont="1" applyFill="1" applyBorder="1" applyAlignment="1" applyProtection="1">
      <alignment horizontal="right"/>
      <protection hidden="1"/>
    </xf>
    <xf numFmtId="0" fontId="0" fillId="0" borderId="0" xfId="0" applyFill="1" applyBorder="1" applyProtection="1">
      <protection hidden="1"/>
    </xf>
    <xf numFmtId="164" fontId="18" fillId="0" borderId="0" xfId="1" applyNumberFormat="1" applyFont="1" applyFill="1" applyBorder="1" applyAlignment="1" applyProtection="1">
      <alignment horizontal="right"/>
      <protection hidden="1"/>
    </xf>
    <xf numFmtId="166" fontId="0" fillId="0" borderId="0" xfId="0" applyNumberFormat="1" applyFont="1" applyFill="1" applyBorder="1" applyAlignment="1" applyProtection="1">
      <alignment horizontal="right"/>
      <protection hidden="1"/>
    </xf>
    <xf numFmtId="164" fontId="1" fillId="0" borderId="0" xfId="1" applyNumberFormat="1" applyFont="1" applyFill="1" applyBorder="1" applyAlignment="1" applyProtection="1">
      <alignment horizontal="right"/>
      <protection hidden="1"/>
    </xf>
    <xf numFmtId="0" fontId="0" fillId="0" borderId="0" xfId="0" applyFont="1" applyFill="1" applyBorder="1" applyAlignment="1" applyProtection="1">
      <alignment horizontal="right"/>
      <protection hidden="1"/>
    </xf>
    <xf numFmtId="0" fontId="38" fillId="39" borderId="17" xfId="0" applyFont="1" applyFill="1" applyBorder="1" applyProtection="1">
      <protection hidden="1"/>
    </xf>
    <xf numFmtId="0" fontId="37" fillId="39" borderId="0" xfId="91" applyFont="1" applyFill="1" applyBorder="1" applyAlignment="1" applyProtection="1">
      <alignment vertical="center" wrapText="1"/>
      <protection hidden="1"/>
    </xf>
    <xf numFmtId="164" fontId="37" fillId="39" borderId="0" xfId="1" applyNumberFormat="1" applyFont="1" applyFill="1" applyBorder="1" applyProtection="1">
      <protection hidden="1"/>
    </xf>
    <xf numFmtId="166" fontId="38" fillId="39" borderId="0" xfId="0" applyNumberFormat="1" applyFont="1" applyFill="1" applyBorder="1" applyProtection="1">
      <protection hidden="1"/>
    </xf>
    <xf numFmtId="164" fontId="38" fillId="39" borderId="0" xfId="1" applyNumberFormat="1" applyFont="1" applyFill="1" applyBorder="1" applyProtection="1">
      <protection hidden="1"/>
    </xf>
    <xf numFmtId="166" fontId="38" fillId="39" borderId="13" xfId="0" applyNumberFormat="1" applyFont="1" applyFill="1" applyBorder="1" applyProtection="1">
      <protection hidden="1"/>
    </xf>
    <xf numFmtId="0" fontId="38" fillId="0" borderId="0" xfId="0" applyFont="1" applyProtection="1">
      <protection hidden="1"/>
    </xf>
    <xf numFmtId="0" fontId="0" fillId="39" borderId="17" xfId="0" applyFill="1" applyBorder="1" applyProtection="1">
      <protection hidden="1"/>
    </xf>
    <xf numFmtId="0" fontId="18" fillId="39" borderId="0" xfId="91" applyFont="1" applyFill="1" applyBorder="1" applyAlignment="1" applyProtection="1">
      <alignment vertical="center" wrapText="1"/>
      <protection hidden="1"/>
    </xf>
    <xf numFmtId="164" fontId="18" fillId="39" borderId="0" xfId="1" applyNumberFormat="1" applyFont="1" applyFill="1" applyBorder="1" applyProtection="1">
      <protection hidden="1"/>
    </xf>
    <xf numFmtId="0" fontId="0" fillId="39" borderId="0" xfId="0" applyFont="1" applyFill="1" applyBorder="1" applyProtection="1">
      <protection hidden="1"/>
    </xf>
    <xf numFmtId="164" fontId="1" fillId="39" borderId="0" xfId="1" applyNumberFormat="1" applyFont="1" applyFill="1" applyBorder="1" applyProtection="1">
      <protection hidden="1"/>
    </xf>
    <xf numFmtId="166" fontId="0" fillId="39" borderId="13" xfId="0" applyNumberFormat="1" applyFont="1" applyFill="1" applyBorder="1" applyProtection="1">
      <protection hidden="1"/>
    </xf>
    <xf numFmtId="0" fontId="0" fillId="39" borderId="18" xfId="0" applyFill="1" applyBorder="1" applyProtection="1">
      <protection hidden="1"/>
    </xf>
    <xf numFmtId="0" fontId="18" fillId="39" borderId="19" xfId="91" applyFont="1" applyFill="1" applyBorder="1" applyAlignment="1" applyProtection="1">
      <alignment vertical="center" wrapText="1"/>
      <protection hidden="1"/>
    </xf>
    <xf numFmtId="164" fontId="18" fillId="39" borderId="19" xfId="1" applyNumberFormat="1" applyFont="1" applyFill="1" applyBorder="1" applyProtection="1">
      <protection hidden="1"/>
    </xf>
    <xf numFmtId="0" fontId="0" fillId="39" borderId="19" xfId="0" applyFont="1" applyFill="1" applyBorder="1" applyProtection="1">
      <protection hidden="1"/>
    </xf>
    <xf numFmtId="164" fontId="1" fillId="39" borderId="19" xfId="1" applyNumberFormat="1" applyFont="1" applyFill="1" applyBorder="1" applyProtection="1">
      <protection hidden="1"/>
    </xf>
    <xf numFmtId="166" fontId="0" fillId="39" borderId="20" xfId="0" applyNumberFormat="1" applyFont="1" applyFill="1" applyBorder="1" applyProtection="1">
      <protection hidden="1"/>
    </xf>
    <xf numFmtId="0" fontId="53" fillId="0" borderId="0" xfId="0" applyFont="1" applyAlignment="1" applyProtection="1">
      <alignment vertical="top"/>
      <protection hidden="1"/>
    </xf>
    <xf numFmtId="0" fontId="24" fillId="34" borderId="0" xfId="91" applyFont="1" applyFill="1" applyBorder="1" applyAlignment="1" applyProtection="1">
      <alignment horizontal="left" vertical="top" wrapText="1"/>
      <protection hidden="1"/>
    </xf>
    <xf numFmtId="0" fontId="0" fillId="0" borderId="0" xfId="0" applyFont="1" applyProtection="1">
      <protection hidden="1"/>
    </xf>
    <xf numFmtId="0" fontId="40" fillId="36" borderId="19" xfId="91" applyFont="1" applyFill="1" applyBorder="1" applyAlignment="1" applyProtection="1">
      <alignment vertical="center" wrapText="1"/>
      <protection hidden="1"/>
    </xf>
    <xf numFmtId="0" fontId="18" fillId="34" borderId="0" xfId="104" applyFont="1" applyFill="1" applyProtection="1">
      <protection hidden="1"/>
    </xf>
    <xf numFmtId="0" fontId="18" fillId="0" borderId="0" xfId="0" applyFont="1" applyProtection="1">
      <protection hidden="1"/>
    </xf>
    <xf numFmtId="0" fontId="81" fillId="0" borderId="0" xfId="120" applyFont="1" applyFill="1" applyAlignment="1" applyProtection="1">
      <protection hidden="1"/>
    </xf>
    <xf numFmtId="0" fontId="17" fillId="43" borderId="0" xfId="0" applyFont="1" applyFill="1" applyBorder="1" applyProtection="1">
      <protection hidden="1"/>
    </xf>
    <xf numFmtId="0" fontId="16" fillId="0" borderId="0" xfId="0" applyFont="1" applyBorder="1" applyProtection="1">
      <protection hidden="1"/>
    </xf>
    <xf numFmtId="164" fontId="1" fillId="0" borderId="0" xfId="1" applyNumberFormat="1" applyFont="1" applyBorder="1" applyProtection="1">
      <protection hidden="1"/>
    </xf>
    <xf numFmtId="0" fontId="0" fillId="0" borderId="0" xfId="0" applyBorder="1" applyProtection="1">
      <protection hidden="1"/>
    </xf>
    <xf numFmtId="164" fontId="47" fillId="0" borderId="0" xfId="1" applyNumberFormat="1" applyFont="1" applyBorder="1" applyAlignment="1" applyProtection="1">
      <alignment horizontal="right"/>
      <protection hidden="1"/>
    </xf>
    <xf numFmtId="170" fontId="1" fillId="0" borderId="0" xfId="1" applyNumberFormat="1" applyFont="1" applyBorder="1" applyProtection="1">
      <protection hidden="1"/>
    </xf>
    <xf numFmtId="170" fontId="0" fillId="0" borderId="0" xfId="0" applyNumberFormat="1" applyProtection="1">
      <protection hidden="1"/>
    </xf>
    <xf numFmtId="170" fontId="1" fillId="0" borderId="0" xfId="1" applyNumberFormat="1" applyFont="1" applyFill="1" applyBorder="1" applyProtection="1">
      <protection hidden="1"/>
    </xf>
    <xf numFmtId="164" fontId="47" fillId="0" borderId="0" xfId="1" applyNumberFormat="1" applyFont="1" applyFill="1" applyBorder="1" applyProtection="1">
      <protection hidden="1"/>
    </xf>
    <xf numFmtId="43" fontId="0" fillId="0" borderId="0" xfId="0" applyNumberFormat="1" applyBorder="1" applyProtection="1">
      <protection hidden="1"/>
    </xf>
    <xf numFmtId="0" fontId="32" fillId="0" borderId="0" xfId="0" applyFont="1" applyProtection="1">
      <protection hidden="1"/>
    </xf>
    <xf numFmtId="0" fontId="17" fillId="43" borderId="19" xfId="0" applyFont="1" applyFill="1" applyBorder="1" applyAlignment="1" applyProtection="1">
      <alignment textRotation="90"/>
      <protection hidden="1"/>
    </xf>
    <xf numFmtId="0" fontId="17" fillId="43" borderId="19" xfId="0" applyFont="1" applyFill="1" applyBorder="1" applyProtection="1">
      <protection hidden="1"/>
    </xf>
    <xf numFmtId="0" fontId="40" fillId="43" borderId="19" xfId="93" applyFont="1" applyFill="1" applyBorder="1" applyAlignment="1" applyProtection="1">
      <alignment horizontal="right" wrapText="1"/>
      <protection hidden="1"/>
    </xf>
    <xf numFmtId="164" fontId="47" fillId="0" borderId="15" xfId="1" applyNumberFormat="1" applyFont="1" applyFill="1" applyBorder="1" applyProtection="1">
      <protection hidden="1"/>
    </xf>
    <xf numFmtId="164" fontId="47" fillId="0" borderId="15" xfId="1" applyNumberFormat="1" applyFont="1" applyFill="1" applyBorder="1" applyAlignment="1" applyProtection="1">
      <alignment horizontal="right"/>
      <protection hidden="1"/>
    </xf>
    <xf numFmtId="170" fontId="1" fillId="0" borderId="15" xfId="0" applyNumberFormat="1" applyFont="1" applyFill="1" applyBorder="1" applyProtection="1">
      <protection hidden="1"/>
    </xf>
    <xf numFmtId="164" fontId="47" fillId="0" borderId="0" xfId="1" applyNumberFormat="1" applyFont="1" applyFill="1" applyBorder="1" applyAlignment="1" applyProtection="1">
      <alignment horizontal="right"/>
      <protection hidden="1"/>
    </xf>
    <xf numFmtId="170" fontId="1" fillId="0" borderId="0" xfId="0" applyNumberFormat="1" applyFont="1" applyFill="1" applyBorder="1" applyProtection="1">
      <protection hidden="1"/>
    </xf>
    <xf numFmtId="0" fontId="0" fillId="0" borderId="0" xfId="0" applyAlignment="1" applyProtection="1">
      <alignment horizontal="right"/>
      <protection hidden="1"/>
    </xf>
    <xf numFmtId="0" fontId="13" fillId="38" borderId="0" xfId="0" applyFont="1" applyFill="1" applyAlignment="1" applyProtection="1">
      <alignment horizontal="right"/>
      <protection hidden="1"/>
    </xf>
    <xf numFmtId="0" fontId="13" fillId="38" borderId="0" xfId="0" applyFont="1" applyFill="1" applyProtection="1">
      <protection hidden="1"/>
    </xf>
    <xf numFmtId="0" fontId="13" fillId="34" borderId="0" xfId="0" applyFont="1" applyFill="1" applyProtection="1">
      <protection hidden="1"/>
    </xf>
    <xf numFmtId="0" fontId="13" fillId="34" borderId="0" xfId="0" applyFont="1" applyFill="1" applyAlignment="1" applyProtection="1">
      <alignment horizontal="right"/>
      <protection hidden="1"/>
    </xf>
    <xf numFmtId="0" fontId="17" fillId="36" borderId="0" xfId="0" applyFont="1" applyFill="1" applyBorder="1" applyProtection="1">
      <protection hidden="1"/>
    </xf>
    <xf numFmtId="0" fontId="17" fillId="36" borderId="17" xfId="0" applyFont="1" applyFill="1" applyBorder="1" applyAlignment="1" applyProtection="1">
      <alignment horizontal="right" wrapText="1"/>
      <protection hidden="1"/>
    </xf>
    <xf numFmtId="0" fontId="17" fillId="36" borderId="13" xfId="0" applyFont="1" applyFill="1" applyBorder="1" applyAlignment="1" applyProtection="1">
      <alignment horizontal="right" wrapText="1"/>
      <protection hidden="1"/>
    </xf>
    <xf numFmtId="0" fontId="17" fillId="36" borderId="0" xfId="0" applyFont="1" applyFill="1" applyBorder="1" applyAlignment="1" applyProtection="1">
      <alignment horizontal="right" wrapText="1"/>
      <protection hidden="1"/>
    </xf>
    <xf numFmtId="0" fontId="0" fillId="0" borderId="0" xfId="0" applyFill="1" applyBorder="1" applyAlignment="1" applyProtection="1">
      <alignment wrapText="1"/>
      <protection hidden="1"/>
    </xf>
    <xf numFmtId="164" fontId="47" fillId="0" borderId="17" xfId="1" applyNumberFormat="1" applyFont="1" applyFill="1" applyBorder="1" applyAlignment="1" applyProtection="1">
      <alignment horizontal="right"/>
      <protection hidden="1"/>
    </xf>
    <xf numFmtId="43" fontId="1" fillId="0" borderId="13" xfId="1" applyFont="1" applyFill="1" applyBorder="1" applyAlignment="1" applyProtection="1">
      <alignment horizontal="right"/>
      <protection hidden="1"/>
    </xf>
    <xf numFmtId="168" fontId="1" fillId="0" borderId="0" xfId="1" applyNumberFormat="1" applyFont="1" applyFill="1" applyBorder="1" applyAlignment="1" applyProtection="1">
      <alignment horizontal="right"/>
      <protection hidden="1"/>
    </xf>
    <xf numFmtId="169" fontId="1" fillId="0" borderId="0" xfId="1" applyNumberFormat="1" applyFont="1" applyFill="1" applyBorder="1" applyAlignment="1" applyProtection="1">
      <alignment horizontal="right"/>
      <protection hidden="1"/>
    </xf>
    <xf numFmtId="164" fontId="1" fillId="0" borderId="17" xfId="1" applyNumberFormat="1" applyFont="1" applyFill="1" applyBorder="1" applyAlignment="1" applyProtection="1">
      <alignment horizontal="right"/>
      <protection hidden="1"/>
    </xf>
    <xf numFmtId="0" fontId="16" fillId="39" borderId="0" xfId="0" applyFont="1" applyFill="1" applyBorder="1" applyAlignment="1" applyProtection="1">
      <alignment wrapText="1"/>
      <protection hidden="1"/>
    </xf>
    <xf numFmtId="164" fontId="16" fillId="39" borderId="17" xfId="1" applyNumberFormat="1" applyFont="1" applyFill="1" applyBorder="1" applyAlignment="1" applyProtection="1">
      <alignment horizontal="right"/>
      <protection hidden="1"/>
    </xf>
    <xf numFmtId="43" fontId="16" fillId="39" borderId="13" xfId="1" applyFont="1" applyFill="1" applyBorder="1" applyAlignment="1" applyProtection="1">
      <alignment horizontal="right"/>
      <protection hidden="1"/>
    </xf>
    <xf numFmtId="164" fontId="16" fillId="39" borderId="0" xfId="1" applyNumberFormat="1" applyFont="1" applyFill="1" applyBorder="1" applyAlignment="1" applyProtection="1">
      <alignment horizontal="right"/>
      <protection hidden="1"/>
    </xf>
    <xf numFmtId="168" fontId="16" fillId="39" borderId="0" xfId="1" applyNumberFormat="1" applyFont="1" applyFill="1" applyBorder="1" applyAlignment="1" applyProtection="1">
      <alignment horizontal="right"/>
      <protection hidden="1"/>
    </xf>
    <xf numFmtId="169" fontId="16" fillId="39" borderId="0" xfId="1" applyNumberFormat="1" applyFont="1" applyFill="1" applyBorder="1" applyAlignment="1" applyProtection="1">
      <alignment horizontal="right"/>
      <protection hidden="1"/>
    </xf>
    <xf numFmtId="0" fontId="53" fillId="0" borderId="0" xfId="0" applyFont="1" applyProtection="1">
      <protection hidden="1"/>
    </xf>
    <xf numFmtId="0" fontId="0" fillId="0" borderId="0" xfId="0" applyFill="1" applyProtection="1">
      <protection hidden="1"/>
    </xf>
    <xf numFmtId="0" fontId="21" fillId="34" borderId="0" xfId="93" applyFont="1" applyFill="1" applyBorder="1" applyAlignment="1" applyProtection="1">
      <alignment horizontal="center" vertical="center" wrapText="1"/>
      <protection hidden="1"/>
    </xf>
    <xf numFmtId="0" fontId="58" fillId="34" borderId="0" xfId="0" applyFont="1" applyFill="1" applyProtection="1">
      <protection hidden="1"/>
    </xf>
    <xf numFmtId="0" fontId="60" fillId="34" borderId="0" xfId="92" applyFont="1" applyFill="1" applyBorder="1" applyAlignment="1" applyProtection="1">
      <alignment horizontal="right" vertical="center" wrapText="1"/>
      <protection hidden="1"/>
    </xf>
    <xf numFmtId="0" fontId="17" fillId="36" borderId="19" xfId="0" applyFont="1" applyFill="1" applyBorder="1" applyAlignment="1" applyProtection="1">
      <alignment horizontal="right" textRotation="90" wrapText="1"/>
      <protection hidden="1"/>
    </xf>
    <xf numFmtId="0" fontId="17" fillId="36" borderId="19" xfId="0" applyFont="1" applyFill="1" applyBorder="1" applyAlignment="1" applyProtection="1">
      <alignment horizontal="left" wrapText="1"/>
      <protection hidden="1"/>
    </xf>
    <xf numFmtId="0" fontId="0" fillId="0" borderId="0" xfId="0" applyAlignment="1" applyProtection="1">
      <alignment horizontal="right" wrapText="1"/>
      <protection hidden="1"/>
    </xf>
    <xf numFmtId="164" fontId="0" fillId="0" borderId="0" xfId="0" applyNumberFormat="1" applyProtection="1">
      <protection hidden="1"/>
    </xf>
    <xf numFmtId="0" fontId="0" fillId="0" borderId="19" xfId="0" applyFill="1" applyBorder="1" applyProtection="1">
      <protection hidden="1"/>
    </xf>
    <xf numFmtId="0" fontId="18" fillId="0" borderId="19" xfId="91" applyFont="1" applyFill="1" applyBorder="1" applyAlignment="1" applyProtection="1">
      <alignment vertical="center" wrapText="1"/>
      <protection hidden="1"/>
    </xf>
    <xf numFmtId="0" fontId="18" fillId="0" borderId="19" xfId="84" applyNumberFormat="1" applyFill="1" applyBorder="1" applyAlignment="1" applyProtection="1">
      <alignment horizontal="right"/>
      <protection hidden="1"/>
    </xf>
    <xf numFmtId="0" fontId="38" fillId="0" borderId="17" xfId="0" applyFont="1" applyFill="1" applyBorder="1" applyProtection="1">
      <protection hidden="1"/>
    </xf>
    <xf numFmtId="0" fontId="37" fillId="0" borderId="0" xfId="91" applyFont="1" applyFill="1" applyBorder="1" applyAlignment="1" applyProtection="1">
      <alignment vertical="center" wrapText="1"/>
      <protection hidden="1"/>
    </xf>
    <xf numFmtId="164" fontId="38" fillId="0" borderId="0" xfId="1" applyNumberFormat="1" applyFont="1" applyFill="1" applyBorder="1" applyProtection="1">
      <protection hidden="1"/>
    </xf>
    <xf numFmtId="164" fontId="37" fillId="0" borderId="0" xfId="1" applyNumberFormat="1" applyFont="1" applyFill="1" applyBorder="1" applyAlignment="1" applyProtection="1">
      <alignment horizontal="right"/>
      <protection hidden="1"/>
    </xf>
    <xf numFmtId="164" fontId="38" fillId="0" borderId="13" xfId="1" applyNumberFormat="1" applyFont="1" applyFill="1" applyBorder="1" applyProtection="1">
      <protection hidden="1"/>
    </xf>
    <xf numFmtId="164" fontId="0" fillId="39" borderId="19" xfId="1" applyNumberFormat="1" applyFont="1" applyFill="1" applyBorder="1" applyProtection="1">
      <protection hidden="1"/>
    </xf>
    <xf numFmtId="164" fontId="18" fillId="39" borderId="19" xfId="1" applyNumberFormat="1" applyFont="1" applyFill="1" applyBorder="1" applyAlignment="1" applyProtection="1">
      <alignment horizontal="right"/>
      <protection hidden="1"/>
    </xf>
    <xf numFmtId="164" fontId="18" fillId="39" borderId="20" xfId="1" applyNumberFormat="1" applyFont="1" applyFill="1" applyBorder="1" applyAlignment="1" applyProtection="1">
      <alignment horizontal="right"/>
      <protection hidden="1"/>
    </xf>
    <xf numFmtId="167" fontId="0" fillId="0" borderId="0" xfId="0" applyNumberFormat="1" applyProtection="1">
      <protection hidden="1"/>
    </xf>
    <xf numFmtId="169" fontId="65" fillId="0" borderId="0" xfId="121" applyNumberFormat="1" applyAlignment="1" applyProtection="1">
      <alignment horizontal="right"/>
      <protection hidden="1"/>
    </xf>
    <xf numFmtId="167" fontId="58" fillId="40" borderId="0" xfId="0" applyNumberFormat="1" applyFont="1" applyFill="1" applyProtection="1">
      <protection hidden="1"/>
    </xf>
    <xf numFmtId="169" fontId="58" fillId="40" borderId="0" xfId="0" applyNumberFormat="1" applyFont="1" applyFill="1" applyProtection="1">
      <protection hidden="1"/>
    </xf>
    <xf numFmtId="169" fontId="0" fillId="0" borderId="0" xfId="0" applyNumberFormat="1" applyProtection="1">
      <protection hidden="1"/>
    </xf>
    <xf numFmtId="0" fontId="17" fillId="36" borderId="0" xfId="0" applyFont="1" applyFill="1" applyBorder="1" applyAlignment="1" applyProtection="1">
      <alignment textRotation="90"/>
      <protection hidden="1"/>
    </xf>
    <xf numFmtId="167" fontId="17" fillId="36" borderId="0" xfId="0" applyNumberFormat="1" applyFont="1" applyFill="1" applyBorder="1" applyAlignment="1" applyProtection="1">
      <alignment horizontal="right" wrapText="1"/>
      <protection hidden="1"/>
    </xf>
    <xf numFmtId="169" fontId="17" fillId="36" borderId="0" xfId="0" applyNumberFormat="1" applyFont="1" applyFill="1" applyBorder="1" applyAlignment="1" applyProtection="1">
      <alignment horizontal="right" wrapText="1"/>
      <protection hidden="1"/>
    </xf>
    <xf numFmtId="165" fontId="1" fillId="0" borderId="15" xfId="1" applyNumberFormat="1" applyFont="1" applyFill="1" applyBorder="1" applyProtection="1">
      <protection hidden="1"/>
    </xf>
    <xf numFmtId="167" fontId="1" fillId="0" borderId="15" xfId="1" applyNumberFormat="1" applyFont="1" applyFill="1" applyBorder="1" applyProtection="1">
      <protection hidden="1"/>
    </xf>
    <xf numFmtId="169" fontId="1" fillId="0" borderId="15" xfId="1" applyNumberFormat="1" applyFont="1" applyFill="1" applyBorder="1" applyProtection="1">
      <protection hidden="1"/>
    </xf>
    <xf numFmtId="165" fontId="1" fillId="0" borderId="0" xfId="1" applyNumberFormat="1" applyFont="1" applyFill="1" applyBorder="1" applyProtection="1">
      <protection hidden="1"/>
    </xf>
    <xf numFmtId="164" fontId="1" fillId="0" borderId="0" xfId="1" applyNumberFormat="1" applyFont="1" applyFill="1" applyBorder="1" applyProtection="1">
      <protection hidden="1"/>
    </xf>
    <xf numFmtId="167" fontId="1" fillId="0" borderId="0" xfId="1" applyNumberFormat="1" applyFont="1" applyFill="1" applyBorder="1" applyProtection="1">
      <protection hidden="1"/>
    </xf>
    <xf numFmtId="169" fontId="1" fillId="0" borderId="0" xfId="1" applyNumberFormat="1" applyFont="1" applyFill="1" applyBorder="1" applyProtection="1">
      <protection hidden="1"/>
    </xf>
    <xf numFmtId="169" fontId="47" fillId="0" borderId="0" xfId="1" applyNumberFormat="1" applyFont="1" applyFill="1" applyBorder="1" applyProtection="1">
      <protection hidden="1"/>
    </xf>
    <xf numFmtId="0" fontId="0" fillId="39" borderId="14" xfId="0" applyFont="1" applyFill="1" applyBorder="1" applyProtection="1">
      <protection hidden="1"/>
    </xf>
    <xf numFmtId="0" fontId="37" fillId="39" borderId="15" xfId="91" applyFont="1" applyFill="1" applyBorder="1" applyAlignment="1" applyProtection="1">
      <alignment vertical="center" wrapText="1"/>
      <protection hidden="1"/>
    </xf>
    <xf numFmtId="3" fontId="64" fillId="39" borderId="15" xfId="79" applyNumberFormat="1" applyFont="1" applyFill="1" applyBorder="1" applyAlignment="1" applyProtection="1">
      <alignment horizontal="right" vertical="center"/>
      <protection hidden="1"/>
    </xf>
    <xf numFmtId="165" fontId="38" fillId="39" borderId="15" xfId="1" applyNumberFormat="1" applyFont="1" applyFill="1" applyBorder="1" applyProtection="1">
      <protection hidden="1"/>
    </xf>
    <xf numFmtId="164" fontId="38" fillId="39" borderId="15" xfId="1" applyNumberFormat="1" applyFont="1" applyFill="1" applyBorder="1" applyProtection="1">
      <protection hidden="1"/>
    </xf>
    <xf numFmtId="168" fontId="38" fillId="39" borderId="15" xfId="1" applyNumberFormat="1" applyFont="1" applyFill="1" applyBorder="1" applyProtection="1">
      <protection hidden="1"/>
    </xf>
    <xf numFmtId="169" fontId="38" fillId="39" borderId="16" xfId="1" applyNumberFormat="1" applyFont="1" applyFill="1" applyBorder="1" applyProtection="1">
      <protection hidden="1"/>
    </xf>
    <xf numFmtId="0" fontId="0" fillId="39" borderId="17" xfId="0" applyFont="1" applyFill="1" applyBorder="1" applyProtection="1">
      <protection hidden="1"/>
    </xf>
    <xf numFmtId="164" fontId="64" fillId="39" borderId="0" xfId="1" applyNumberFormat="1" applyFont="1" applyFill="1" applyBorder="1" applyProtection="1">
      <protection hidden="1"/>
    </xf>
    <xf numFmtId="165" fontId="38" fillId="39" borderId="0" xfId="1" applyNumberFormat="1" applyFont="1" applyFill="1" applyBorder="1" applyProtection="1">
      <protection hidden="1"/>
    </xf>
    <xf numFmtId="168" fontId="38" fillId="39" borderId="0" xfId="1" applyNumberFormat="1" applyFont="1" applyFill="1" applyBorder="1" applyAlignment="1" applyProtection="1">
      <alignment horizontal="right"/>
      <protection hidden="1"/>
    </xf>
    <xf numFmtId="169" fontId="38" fillId="39" borderId="13" xfId="1" applyNumberFormat="1" applyFont="1" applyFill="1" applyBorder="1" applyAlignment="1" applyProtection="1">
      <alignment horizontal="right"/>
      <protection hidden="1"/>
    </xf>
    <xf numFmtId="168" fontId="38" fillId="39" borderId="0" xfId="1" applyNumberFormat="1" applyFont="1" applyFill="1" applyBorder="1" applyProtection="1">
      <protection hidden="1"/>
    </xf>
    <xf numFmtId="169" fontId="38" fillId="39" borderId="13" xfId="1" applyNumberFormat="1" applyFont="1" applyFill="1" applyBorder="1" applyProtection="1">
      <protection hidden="1"/>
    </xf>
    <xf numFmtId="0" fontId="0" fillId="39" borderId="18" xfId="0" applyFont="1" applyFill="1" applyBorder="1" applyProtection="1">
      <protection hidden="1"/>
    </xf>
    <xf numFmtId="3" fontId="47" fillId="39" borderId="19" xfId="79" applyNumberFormat="1" applyFont="1" applyFill="1" applyBorder="1" applyAlignment="1" applyProtection="1">
      <alignment horizontal="right" vertical="center"/>
      <protection hidden="1"/>
    </xf>
    <xf numFmtId="168" fontId="1" fillId="39" borderId="19" xfId="1" applyNumberFormat="1" applyFont="1" applyFill="1" applyBorder="1" applyProtection="1">
      <protection hidden="1"/>
    </xf>
    <xf numFmtId="169" fontId="1" fillId="39" borderId="20" xfId="1" applyNumberFormat="1" applyFont="1" applyFill="1" applyBorder="1" applyProtection="1">
      <protection hidden="1"/>
    </xf>
    <xf numFmtId="169" fontId="0" fillId="0" borderId="0" xfId="0" applyNumberFormat="1" applyAlignment="1" applyProtection="1">
      <alignment horizontal="right"/>
      <protection hidden="1"/>
    </xf>
    <xf numFmtId="3" fontId="0" fillId="0" borderId="0" xfId="0" applyNumberFormat="1" applyProtection="1">
      <protection hidden="1"/>
    </xf>
    <xf numFmtId="3" fontId="58" fillId="40" borderId="0" xfId="0" applyNumberFormat="1" applyFont="1" applyFill="1" applyProtection="1">
      <protection hidden="1"/>
    </xf>
    <xf numFmtId="0" fontId="17" fillId="36" borderId="19" xfId="0" applyFont="1" applyFill="1" applyBorder="1" applyAlignment="1" applyProtection="1">
      <alignment textRotation="90"/>
      <protection hidden="1"/>
    </xf>
    <xf numFmtId="0" fontId="17" fillId="36" borderId="19" xfId="0" applyFont="1" applyFill="1" applyBorder="1" applyProtection="1">
      <protection hidden="1"/>
    </xf>
    <xf numFmtId="3" fontId="17" fillId="36" borderId="19" xfId="0" applyNumberFormat="1" applyFont="1" applyFill="1" applyBorder="1" applyAlignment="1" applyProtection="1">
      <alignment horizontal="right" wrapText="1"/>
      <protection hidden="1"/>
    </xf>
    <xf numFmtId="169" fontId="17" fillId="36" borderId="19" xfId="0" applyNumberFormat="1" applyFont="1" applyFill="1" applyBorder="1" applyAlignment="1" applyProtection="1">
      <alignment horizontal="right" wrapText="1"/>
      <protection hidden="1"/>
    </xf>
    <xf numFmtId="169" fontId="73" fillId="0" borderId="15" xfId="0" applyNumberFormat="1" applyFont="1" applyFill="1" applyBorder="1" applyProtection="1">
      <protection hidden="1"/>
    </xf>
    <xf numFmtId="3" fontId="18" fillId="0" borderId="15" xfId="91" applyNumberFormat="1" applyFont="1" applyFill="1" applyBorder="1" applyAlignment="1" applyProtection="1">
      <alignment horizontal="right" vertical="center" wrapText="1"/>
      <protection hidden="1"/>
    </xf>
    <xf numFmtId="169" fontId="18" fillId="0" borderId="15" xfId="91" applyNumberFormat="1" applyFont="1" applyFill="1" applyBorder="1" applyAlignment="1" applyProtection="1">
      <alignment horizontal="right" vertical="center" wrapText="1"/>
      <protection hidden="1"/>
    </xf>
    <xf numFmtId="169" fontId="73" fillId="0" borderId="0" xfId="0" applyNumberFormat="1" applyFont="1" applyFill="1" applyBorder="1" applyProtection="1">
      <protection hidden="1"/>
    </xf>
    <xf numFmtId="3" fontId="18" fillId="0" borderId="0" xfId="91" applyNumberFormat="1" applyFont="1" applyFill="1" applyBorder="1" applyAlignment="1" applyProtection="1">
      <alignment horizontal="right" vertical="center" wrapText="1"/>
      <protection hidden="1"/>
    </xf>
    <xf numFmtId="169" fontId="18" fillId="0" borderId="0" xfId="91" applyNumberFormat="1" applyFont="1" applyFill="1" applyBorder="1" applyAlignment="1" applyProtection="1">
      <alignment horizontal="right" vertical="center" wrapText="1"/>
      <protection hidden="1"/>
    </xf>
    <xf numFmtId="3" fontId="18" fillId="0" borderId="0" xfId="91" applyNumberFormat="1" applyFont="1" applyFill="1" applyBorder="1" applyAlignment="1" applyProtection="1">
      <alignment vertical="center" wrapText="1"/>
      <protection hidden="1"/>
    </xf>
    <xf numFmtId="0" fontId="21" fillId="34" borderId="0" xfId="91" applyFont="1" applyFill="1" applyBorder="1" applyAlignment="1" applyProtection="1">
      <alignment vertical="center" wrapText="1"/>
      <protection hidden="1"/>
    </xf>
    <xf numFmtId="3" fontId="0" fillId="0" borderId="0" xfId="0" applyNumberFormat="1" applyFill="1" applyBorder="1" applyProtection="1">
      <protection hidden="1"/>
    </xf>
    <xf numFmtId="0" fontId="18" fillId="34" borderId="0" xfId="91" applyFont="1" applyFill="1" applyBorder="1" applyAlignment="1" applyProtection="1">
      <alignment vertical="center" wrapText="1"/>
      <protection hidden="1"/>
    </xf>
    <xf numFmtId="0" fontId="18" fillId="34" borderId="0" xfId="84" applyNumberFormat="1" applyFill="1" applyBorder="1" applyProtection="1">
      <protection hidden="1"/>
    </xf>
    <xf numFmtId="3" fontId="18" fillId="39" borderId="19" xfId="84" applyNumberFormat="1" applyFill="1" applyBorder="1" applyProtection="1">
      <protection hidden="1"/>
    </xf>
    <xf numFmtId="169" fontId="73" fillId="39" borderId="19" xfId="0" applyNumberFormat="1" applyFont="1" applyFill="1" applyBorder="1" applyProtection="1">
      <protection hidden="1"/>
    </xf>
    <xf numFmtId="3" fontId="18" fillId="39" borderId="19" xfId="91" applyNumberFormat="1" applyFont="1" applyFill="1" applyBorder="1" applyAlignment="1" applyProtection="1">
      <alignment vertical="center" wrapText="1"/>
      <protection hidden="1"/>
    </xf>
    <xf numFmtId="169" fontId="73" fillId="39" borderId="20" xfId="0" applyNumberFormat="1" applyFont="1" applyFill="1" applyBorder="1" applyProtection="1">
      <protection hidden="1"/>
    </xf>
    <xf numFmtId="3" fontId="21" fillId="0" borderId="0" xfId="91" applyNumberFormat="1" applyFont="1" applyFill="1" applyBorder="1" applyAlignment="1" applyProtection="1">
      <alignment vertical="center" wrapText="1"/>
      <protection hidden="1"/>
    </xf>
    <xf numFmtId="0" fontId="56" fillId="40" borderId="0" xfId="0" applyFont="1" applyFill="1" applyProtection="1">
      <protection hidden="1"/>
    </xf>
    <xf numFmtId="0" fontId="0" fillId="40" borderId="0" xfId="0" applyFill="1" applyProtection="1">
      <protection hidden="1"/>
    </xf>
    <xf numFmtId="0" fontId="17" fillId="43" borderId="0" xfId="0" applyFont="1" applyFill="1" applyBorder="1" applyAlignment="1" applyProtection="1">
      <alignment horizontal="right"/>
      <protection hidden="1"/>
    </xf>
    <xf numFmtId="0" fontId="17" fillId="43" borderId="19" xfId="0" applyFont="1" applyFill="1" applyBorder="1" applyAlignment="1" applyProtection="1">
      <alignment horizontal="left"/>
      <protection hidden="1"/>
    </xf>
    <xf numFmtId="0" fontId="0" fillId="43" borderId="19" xfId="0" applyFill="1" applyBorder="1" applyProtection="1">
      <protection hidden="1"/>
    </xf>
    <xf numFmtId="0" fontId="0" fillId="43" borderId="20" xfId="0" applyFill="1" applyBorder="1" applyProtection="1">
      <protection hidden="1"/>
    </xf>
    <xf numFmtId="0" fontId="40" fillId="43" borderId="0" xfId="93" applyFont="1" applyFill="1" applyBorder="1" applyAlignment="1" applyProtection="1">
      <alignment horizontal="right" wrapText="1"/>
      <protection hidden="1"/>
    </xf>
    <xf numFmtId="0" fontId="17" fillId="43" borderId="15" xfId="0" applyFont="1" applyFill="1" applyBorder="1" applyAlignment="1" applyProtection="1">
      <alignment horizontal="right"/>
      <protection hidden="1"/>
    </xf>
    <xf numFmtId="0" fontId="17" fillId="43" borderId="10" xfId="0" applyFont="1" applyFill="1" applyBorder="1" applyAlignment="1" applyProtection="1">
      <alignment horizontal="left"/>
      <protection hidden="1"/>
    </xf>
    <xf numFmtId="0" fontId="0" fillId="43" borderId="10" xfId="0" applyFill="1" applyBorder="1" applyProtection="1">
      <protection hidden="1"/>
    </xf>
    <xf numFmtId="0" fontId="0" fillId="43" borderId="24" xfId="0" applyFill="1" applyBorder="1" applyProtection="1">
      <protection hidden="1"/>
    </xf>
    <xf numFmtId="0" fontId="40" fillId="43" borderId="15" xfId="93" applyFont="1" applyFill="1" applyBorder="1" applyAlignment="1" applyProtection="1">
      <alignment horizontal="right"/>
      <protection hidden="1"/>
    </xf>
    <xf numFmtId="0" fontId="40" fillId="43" borderId="15" xfId="93" applyFont="1" applyFill="1" applyBorder="1" applyAlignment="1" applyProtection="1">
      <alignment horizontal="right" wrapText="1"/>
      <protection hidden="1"/>
    </xf>
    <xf numFmtId="0" fontId="0" fillId="43" borderId="0" xfId="0" applyFill="1" applyBorder="1" applyProtection="1">
      <protection hidden="1"/>
    </xf>
    <xf numFmtId="0" fontId="17" fillId="43" borderId="15" xfId="0" applyFont="1" applyFill="1" applyBorder="1" applyAlignment="1" applyProtection="1">
      <alignment horizontal="left"/>
      <protection hidden="1"/>
    </xf>
    <xf numFmtId="0" fontId="17" fillId="43" borderId="16" xfId="0" applyFont="1" applyFill="1" applyBorder="1" applyAlignment="1" applyProtection="1">
      <alignment horizontal="left"/>
      <protection hidden="1"/>
    </xf>
    <xf numFmtId="0" fontId="17" fillId="43" borderId="0" xfId="0" applyFont="1" applyFill="1" applyBorder="1" applyAlignment="1" applyProtection="1">
      <alignment horizontal="left"/>
      <protection hidden="1"/>
    </xf>
    <xf numFmtId="0" fontId="17" fillId="43" borderId="13" xfId="0" applyFont="1" applyFill="1" applyBorder="1" applyAlignment="1" applyProtection="1">
      <alignment horizontal="left"/>
      <protection hidden="1"/>
    </xf>
    <xf numFmtId="0" fontId="40" fillId="43" borderId="13" xfId="93" applyFont="1" applyFill="1" applyBorder="1" applyAlignment="1" applyProtection="1">
      <alignment horizontal="right" wrapText="1"/>
      <protection hidden="1"/>
    </xf>
    <xf numFmtId="0" fontId="40" fillId="43" borderId="20" xfId="93" applyFont="1" applyFill="1" applyBorder="1" applyAlignment="1" applyProtection="1">
      <alignment horizontal="right" wrapText="1"/>
      <protection hidden="1"/>
    </xf>
    <xf numFmtId="164" fontId="18" fillId="0" borderId="15" xfId="1" applyNumberFormat="1" applyFont="1" applyFill="1" applyBorder="1" applyProtection="1">
      <protection hidden="1"/>
    </xf>
    <xf numFmtId="166" fontId="18" fillId="0" borderId="0" xfId="84" applyNumberFormat="1" applyFill="1" applyBorder="1" applyProtection="1">
      <protection hidden="1"/>
    </xf>
    <xf numFmtId="166" fontId="18" fillId="0" borderId="13" xfId="84" applyNumberFormat="1" applyFill="1" applyBorder="1" applyProtection="1">
      <protection hidden="1"/>
    </xf>
    <xf numFmtId="164" fontId="18" fillId="0" borderId="0" xfId="1" applyNumberFormat="1" applyFont="1" applyFill="1" applyBorder="1" applyProtection="1">
      <protection hidden="1"/>
    </xf>
    <xf numFmtId="0" fontId="37" fillId="39" borderId="17" xfId="91" applyFont="1" applyFill="1" applyBorder="1" applyAlignment="1" applyProtection="1">
      <alignment vertical="center" wrapText="1"/>
      <protection hidden="1"/>
    </xf>
    <xf numFmtId="0" fontId="37" fillId="39" borderId="0" xfId="84" applyNumberFormat="1" applyFont="1" applyFill="1" applyBorder="1" applyProtection="1">
      <protection hidden="1"/>
    </xf>
    <xf numFmtId="0" fontId="37" fillId="39" borderId="13" xfId="84" applyNumberFormat="1" applyFont="1" applyFill="1" applyBorder="1" applyProtection="1">
      <protection hidden="1"/>
    </xf>
    <xf numFmtId="166" fontId="37" fillId="39" borderId="15" xfId="84" applyNumberFormat="1" applyFont="1" applyFill="1" applyBorder="1" applyProtection="1">
      <protection hidden="1"/>
    </xf>
    <xf numFmtId="166" fontId="37" fillId="39" borderId="16" xfId="84" applyNumberFormat="1" applyFont="1" applyFill="1" applyBorder="1" applyProtection="1">
      <protection hidden="1"/>
    </xf>
    <xf numFmtId="0" fontId="37" fillId="39" borderId="15" xfId="84" applyNumberFormat="1" applyFont="1" applyFill="1" applyBorder="1" applyProtection="1">
      <protection hidden="1"/>
    </xf>
    <xf numFmtId="166" fontId="37" fillId="39" borderId="0" xfId="84" applyNumberFormat="1" applyFont="1" applyFill="1" applyBorder="1" applyProtection="1">
      <protection hidden="1"/>
    </xf>
    <xf numFmtId="166" fontId="37" fillId="39" borderId="13" xfId="84" applyNumberFormat="1" applyFont="1" applyFill="1" applyBorder="1" applyProtection="1">
      <protection hidden="1"/>
    </xf>
    <xf numFmtId="164" fontId="18" fillId="39" borderId="20" xfId="1" applyNumberFormat="1" applyFont="1" applyFill="1" applyBorder="1" applyProtection="1">
      <protection hidden="1"/>
    </xf>
    <xf numFmtId="166" fontId="18" fillId="39" borderId="0" xfId="84" applyNumberFormat="1" applyFill="1" applyBorder="1" applyProtection="1">
      <protection hidden="1"/>
    </xf>
    <xf numFmtId="166" fontId="18" fillId="39" borderId="13" xfId="84" applyNumberFormat="1" applyFill="1" applyBorder="1" applyProtection="1">
      <protection hidden="1"/>
    </xf>
    <xf numFmtId="0" fontId="65" fillId="0" borderId="0" xfId="121" applyProtection="1">
      <protection hidden="1"/>
    </xf>
    <xf numFmtId="3" fontId="65" fillId="0" borderId="0" xfId="121" applyNumberFormat="1" applyAlignment="1" applyProtection="1">
      <alignment horizontal="right"/>
      <protection hidden="1"/>
    </xf>
    <xf numFmtId="3" fontId="0" fillId="40" borderId="0" xfId="0" applyNumberFormat="1" applyFill="1" applyProtection="1">
      <protection hidden="1"/>
    </xf>
    <xf numFmtId="0" fontId="17" fillId="43" borderId="17" xfId="0" applyFont="1" applyFill="1" applyBorder="1" applyAlignment="1" applyProtection="1">
      <alignment horizontal="right"/>
      <protection hidden="1"/>
    </xf>
    <xf numFmtId="0" fontId="17" fillId="43" borderId="14" xfId="0" applyFont="1" applyFill="1" applyBorder="1" applyAlignment="1" applyProtection="1">
      <alignment horizontal="right"/>
      <protection hidden="1"/>
    </xf>
    <xf numFmtId="0" fontId="0" fillId="43" borderId="0" xfId="0" applyFill="1" applyProtection="1">
      <protection hidden="1"/>
    </xf>
    <xf numFmtId="0" fontId="17" fillId="43" borderId="18" xfId="0" applyFont="1" applyFill="1" applyBorder="1" applyAlignment="1" applyProtection="1">
      <alignment horizontal="left"/>
      <protection hidden="1"/>
    </xf>
    <xf numFmtId="0" fontId="18" fillId="0" borderId="14" xfId="91" applyFont="1" applyFill="1" applyBorder="1" applyAlignment="1" applyProtection="1">
      <alignment vertical="center" wrapText="1"/>
      <protection hidden="1"/>
    </xf>
    <xf numFmtId="164" fontId="18" fillId="0" borderId="16" xfId="1" applyNumberFormat="1" applyFont="1" applyFill="1" applyBorder="1" applyProtection="1">
      <protection hidden="1"/>
    </xf>
    <xf numFmtId="166" fontId="18" fillId="0" borderId="15" xfId="84" applyNumberFormat="1" applyFill="1" applyBorder="1" applyProtection="1">
      <protection hidden="1"/>
    </xf>
    <xf numFmtId="166" fontId="18" fillId="0" borderId="16" xfId="84" applyNumberFormat="1" applyFill="1" applyBorder="1" applyProtection="1">
      <protection hidden="1"/>
    </xf>
    <xf numFmtId="0" fontId="18" fillId="0" borderId="17" xfId="91" applyFont="1" applyFill="1" applyBorder="1" applyAlignment="1" applyProtection="1">
      <alignment vertical="center" wrapText="1"/>
      <protection hidden="1"/>
    </xf>
    <xf numFmtId="164" fontId="18" fillId="0" borderId="13" xfId="1" applyNumberFormat="1" applyFont="1" applyFill="1" applyBorder="1" applyProtection="1">
      <protection hidden="1"/>
    </xf>
    <xf numFmtId="3" fontId="18" fillId="39" borderId="20" xfId="84" applyNumberFormat="1" applyFill="1" applyBorder="1" applyProtection="1">
      <protection hidden="1"/>
    </xf>
    <xf numFmtId="166" fontId="0" fillId="39" borderId="19" xfId="0" applyNumberFormat="1" applyFill="1" applyBorder="1" applyProtection="1">
      <protection hidden="1"/>
    </xf>
    <xf numFmtId="166" fontId="0" fillId="39" borderId="20" xfId="0" applyNumberFormat="1" applyFill="1" applyBorder="1" applyProtection="1">
      <protection hidden="1"/>
    </xf>
    <xf numFmtId="166" fontId="0" fillId="0" borderId="0" xfId="0" applyNumberFormat="1" applyProtection="1">
      <protection hidden="1"/>
    </xf>
    <xf numFmtId="0" fontId="17" fillId="0" borderId="0" xfId="0" applyFont="1" applyFill="1" applyBorder="1" applyAlignment="1" applyProtection="1">
      <protection hidden="1"/>
    </xf>
    <xf numFmtId="0" fontId="17" fillId="0" borderId="0" xfId="0" applyFont="1" applyFill="1" applyBorder="1" applyProtection="1">
      <protection hidden="1"/>
    </xf>
    <xf numFmtId="0" fontId="13" fillId="0" borderId="0" xfId="0" applyFont="1" applyFill="1" applyProtection="1">
      <protection hidden="1"/>
    </xf>
    <xf numFmtId="0" fontId="58" fillId="0" borderId="0" xfId="0" applyFont="1" applyFill="1" applyAlignment="1" applyProtection="1">
      <alignment horizontal="right"/>
      <protection hidden="1"/>
    </xf>
    <xf numFmtId="0" fontId="17" fillId="36" borderId="10" xfId="0" applyFont="1" applyFill="1" applyBorder="1" applyProtection="1">
      <protection hidden="1"/>
    </xf>
    <xf numFmtId="0" fontId="49" fillId="0" borderId="15" xfId="112" applyNumberFormat="1" applyFill="1" applyBorder="1" applyProtection="1">
      <protection hidden="1"/>
    </xf>
    <xf numFmtId="166" fontId="0" fillId="0" borderId="16" xfId="0" applyNumberFormat="1" applyFill="1" applyBorder="1" applyProtection="1">
      <protection hidden="1"/>
    </xf>
    <xf numFmtId="0" fontId="40" fillId="0" borderId="0" xfId="91" applyFont="1" applyFill="1" applyBorder="1" applyAlignment="1" applyProtection="1">
      <alignment vertical="center"/>
      <protection hidden="1"/>
    </xf>
    <xf numFmtId="1" fontId="17" fillId="0" borderId="0" xfId="0" applyNumberFormat="1" applyFont="1" applyFill="1" applyBorder="1" applyProtection="1">
      <protection hidden="1"/>
    </xf>
    <xf numFmtId="0" fontId="18" fillId="0" borderId="0" xfId="118" applyFont="1" applyFill="1" applyBorder="1" applyAlignment="1" applyProtection="1">
      <alignment vertical="center" wrapText="1"/>
      <protection hidden="1"/>
    </xf>
    <xf numFmtId="0" fontId="49" fillId="0" borderId="0" xfId="112" applyNumberFormat="1" applyFill="1" applyBorder="1" applyProtection="1">
      <protection hidden="1"/>
    </xf>
    <xf numFmtId="166" fontId="0" fillId="0" borderId="13" xfId="0" applyNumberFormat="1" applyFill="1" applyBorder="1" applyProtection="1">
      <protection hidden="1"/>
    </xf>
    <xf numFmtId="0" fontId="40" fillId="0" borderId="0" xfId="118" applyFont="1" applyFill="1" applyBorder="1" applyAlignment="1" applyProtection="1">
      <alignment vertical="center"/>
      <protection hidden="1"/>
    </xf>
    <xf numFmtId="166" fontId="0" fillId="0" borderId="0" xfId="0" applyNumberFormat="1" applyFill="1" applyBorder="1" applyProtection="1">
      <protection hidden="1"/>
    </xf>
    <xf numFmtId="166" fontId="38" fillId="0" borderId="13" xfId="0" applyNumberFormat="1" applyFont="1" applyFill="1" applyBorder="1" applyProtection="1">
      <protection hidden="1"/>
    </xf>
    <xf numFmtId="0" fontId="38" fillId="0" borderId="0" xfId="0" applyFont="1" applyFill="1" applyBorder="1" applyProtection="1">
      <protection hidden="1"/>
    </xf>
    <xf numFmtId="0" fontId="67" fillId="0" borderId="0" xfId="0" applyFont="1" applyFill="1" applyBorder="1" applyAlignment="1" applyProtection="1">
      <protection hidden="1"/>
    </xf>
    <xf numFmtId="0" fontId="67" fillId="0" borderId="0" xfId="0" applyFont="1" applyFill="1" applyBorder="1" applyProtection="1">
      <protection hidden="1"/>
    </xf>
    <xf numFmtId="0" fontId="18" fillId="39" borderId="0" xfId="84" applyNumberFormat="1" applyFill="1" applyBorder="1" applyProtection="1">
      <protection hidden="1"/>
    </xf>
    <xf numFmtId="166" fontId="0" fillId="39" borderId="13" xfId="0" applyNumberFormat="1" applyFill="1" applyBorder="1" applyProtection="1">
      <protection hidden="1"/>
    </xf>
    <xf numFmtId="0" fontId="40" fillId="0" borderId="0" xfId="91" applyFont="1" applyFill="1" applyBorder="1" applyAlignment="1" applyProtection="1">
      <alignment vertical="center" wrapText="1"/>
      <protection hidden="1"/>
    </xf>
    <xf numFmtId="0" fontId="0" fillId="0" borderId="15" xfId="0" applyBorder="1" applyProtection="1">
      <protection hidden="1"/>
    </xf>
    <xf numFmtId="0" fontId="18" fillId="0" borderId="0" xfId="112" applyNumberFormat="1" applyFont="1" applyFill="1" applyBorder="1" applyProtection="1">
      <protection hidden="1"/>
    </xf>
    <xf numFmtId="0" fontId="40" fillId="0" borderId="0" xfId="118" applyFont="1" applyFill="1" applyBorder="1" applyAlignment="1" applyProtection="1">
      <alignment vertical="center" wrapText="1"/>
      <protection hidden="1"/>
    </xf>
    <xf numFmtId="166" fontId="17" fillId="0" borderId="0" xfId="0" applyNumberFormat="1" applyFont="1" applyFill="1" applyBorder="1" applyProtection="1">
      <protection hidden="1"/>
    </xf>
    <xf numFmtId="0" fontId="37" fillId="0" borderId="0" xfId="112" applyNumberFormat="1" applyFont="1" applyFill="1" applyBorder="1" applyProtection="1">
      <protection hidden="1"/>
    </xf>
    <xf numFmtId="0" fontId="38" fillId="0" borderId="0" xfId="0" applyFont="1" applyBorder="1" applyProtection="1">
      <protection hidden="1"/>
    </xf>
    <xf numFmtId="0" fontId="38" fillId="34" borderId="0" xfId="0" applyFont="1" applyFill="1" applyBorder="1" applyProtection="1">
      <protection hidden="1"/>
    </xf>
    <xf numFmtId="1" fontId="67" fillId="0" borderId="0" xfId="0" applyNumberFormat="1" applyFont="1" applyFill="1" applyBorder="1" applyProtection="1">
      <protection hidden="1"/>
    </xf>
    <xf numFmtId="0" fontId="0" fillId="34" borderId="19" xfId="0" applyFill="1" applyBorder="1" applyProtection="1">
      <protection hidden="1"/>
    </xf>
    <xf numFmtId="0" fontId="18" fillId="39" borderId="0" xfId="84" applyNumberFormat="1" applyFont="1" applyFill="1" applyBorder="1" applyProtection="1">
      <protection hidden="1"/>
    </xf>
    <xf numFmtId="0" fontId="0" fillId="0" borderId="19" xfId="0" applyBorder="1" applyProtection="1">
      <protection hidden="1"/>
    </xf>
    <xf numFmtId="1" fontId="40" fillId="0" borderId="0" xfId="112" applyNumberFormat="1" applyFont="1" applyFill="1" applyBorder="1" applyProtection="1">
      <protection hidden="1"/>
    </xf>
    <xf numFmtId="166" fontId="38" fillId="0" borderId="0" xfId="0" applyNumberFormat="1" applyFont="1" applyProtection="1">
      <protection hidden="1"/>
    </xf>
    <xf numFmtId="1" fontId="40" fillId="0" borderId="0" xfId="84" applyNumberFormat="1" applyFont="1" applyFill="1" applyBorder="1" applyProtection="1">
      <protection hidden="1"/>
    </xf>
    <xf numFmtId="0" fontId="0" fillId="39" borderId="0" xfId="0" applyFill="1" applyBorder="1" applyProtection="1">
      <protection hidden="1"/>
    </xf>
    <xf numFmtId="166" fontId="0" fillId="0" borderId="16" xfId="0" applyNumberFormat="1" applyBorder="1" applyProtection="1">
      <protection hidden="1"/>
    </xf>
    <xf numFmtId="166" fontId="0" fillId="0" borderId="13" xfId="0" applyNumberFormat="1" applyBorder="1" applyProtection="1">
      <protection hidden="1"/>
    </xf>
    <xf numFmtId="166" fontId="38" fillId="0" borderId="13" xfId="0" applyNumberFormat="1" applyFont="1" applyBorder="1" applyProtection="1">
      <protection hidden="1"/>
    </xf>
    <xf numFmtId="0" fontId="29" fillId="0" borderId="0" xfId="0" applyFont="1" applyFill="1" applyBorder="1" applyProtection="1">
      <protection hidden="1"/>
    </xf>
    <xf numFmtId="0" fontId="37" fillId="34" borderId="0" xfId="91" applyFont="1" applyFill="1" applyBorder="1" applyAlignment="1" applyProtection="1">
      <alignment vertical="center" wrapText="1"/>
      <protection hidden="1"/>
    </xf>
    <xf numFmtId="0" fontId="18" fillId="34" borderId="19" xfId="91" applyFont="1" applyFill="1" applyBorder="1" applyAlignment="1" applyProtection="1">
      <alignment vertical="center" wrapText="1"/>
      <protection hidden="1"/>
    </xf>
    <xf numFmtId="0" fontId="18" fillId="34" borderId="15" xfId="91" applyFont="1" applyFill="1" applyBorder="1" applyAlignment="1" applyProtection="1">
      <alignment vertical="center" wrapText="1"/>
      <protection hidden="1"/>
    </xf>
    <xf numFmtId="0" fontId="49" fillId="39" borderId="19" xfId="112" applyNumberFormat="1" applyFill="1" applyBorder="1" applyProtection="1">
      <protection hidden="1"/>
    </xf>
    <xf numFmtId="0" fontId="53" fillId="0" borderId="0" xfId="0" applyFont="1" applyFill="1" applyProtection="1">
      <protection hidden="1"/>
    </xf>
    <xf numFmtId="0" fontId="62" fillId="0" borderId="0" xfId="0" applyFont="1" applyFill="1" applyBorder="1" applyProtection="1">
      <protection hidden="1"/>
    </xf>
    <xf numFmtId="0" fontId="62" fillId="0" borderId="0" xfId="0" applyFont="1" applyFill="1" applyBorder="1" applyAlignment="1" applyProtection="1">
      <protection hidden="1"/>
    </xf>
    <xf numFmtId="0" fontId="0" fillId="43" borderId="14" xfId="0" applyFill="1" applyBorder="1" applyProtection="1">
      <protection hidden="1"/>
    </xf>
    <xf numFmtId="0" fontId="0" fillId="43" borderId="15" xfId="0" applyFill="1" applyBorder="1" applyProtection="1">
      <protection hidden="1"/>
    </xf>
    <xf numFmtId="0" fontId="0" fillId="43" borderId="26" xfId="0" applyFill="1" applyBorder="1" applyProtection="1">
      <protection hidden="1"/>
    </xf>
    <xf numFmtId="0" fontId="0" fillId="43" borderId="27" xfId="0" applyFill="1" applyBorder="1" applyProtection="1">
      <protection hidden="1"/>
    </xf>
    <xf numFmtId="0" fontId="40" fillId="43" borderId="28" xfId="92" applyFont="1" applyFill="1" applyBorder="1" applyAlignment="1" applyProtection="1">
      <alignment textRotation="90" wrapText="1"/>
      <protection hidden="1"/>
    </xf>
    <xf numFmtId="0" fontId="17" fillId="43" borderId="29" xfId="0" applyFont="1" applyFill="1" applyBorder="1" applyProtection="1">
      <protection hidden="1"/>
    </xf>
    <xf numFmtId="0" fontId="40" fillId="43" borderId="18" xfId="93" applyFont="1" applyFill="1" applyBorder="1" applyAlignment="1" applyProtection="1">
      <alignment horizontal="right" wrapText="1"/>
      <protection hidden="1"/>
    </xf>
    <xf numFmtId="0" fontId="0" fillId="0" borderId="13" xfId="0" applyBorder="1" applyProtection="1">
      <protection hidden="1"/>
    </xf>
    <xf numFmtId="166" fontId="0" fillId="0" borderId="17" xfId="0" applyNumberFormat="1" applyFill="1" applyBorder="1" applyProtection="1">
      <protection hidden="1"/>
    </xf>
    <xf numFmtId="170" fontId="18" fillId="0" borderId="0" xfId="1" applyNumberFormat="1" applyFont="1" applyFill="1" applyBorder="1" applyProtection="1">
      <protection hidden="1"/>
    </xf>
    <xf numFmtId="0" fontId="0" fillId="0" borderId="20" xfId="0" applyBorder="1" applyProtection="1">
      <protection hidden="1"/>
    </xf>
    <xf numFmtId="0" fontId="18" fillId="0" borderId="18" xfId="91" applyFont="1" applyFill="1" applyBorder="1" applyAlignment="1" applyProtection="1">
      <alignment vertical="center" wrapText="1"/>
      <protection hidden="1"/>
    </xf>
    <xf numFmtId="166" fontId="0" fillId="0" borderId="18" xfId="0" applyNumberFormat="1" applyFill="1" applyBorder="1" applyProtection="1">
      <protection hidden="1"/>
    </xf>
    <xf numFmtId="166" fontId="0" fillId="0" borderId="19" xfId="0" applyNumberFormat="1" applyFill="1" applyBorder="1" applyProtection="1">
      <protection hidden="1"/>
    </xf>
    <xf numFmtId="166" fontId="0" fillId="0" borderId="20" xfId="0" applyNumberFormat="1" applyFill="1" applyBorder="1" applyProtection="1">
      <protection hidden="1"/>
    </xf>
    <xf numFmtId="164" fontId="18" fillId="0" borderId="19" xfId="1" applyNumberFormat="1" applyFont="1" applyFill="1" applyBorder="1" applyProtection="1">
      <protection hidden="1"/>
    </xf>
    <xf numFmtId="0" fontId="17" fillId="43" borderId="19" xfId="0" applyFont="1" applyFill="1" applyBorder="1" applyAlignment="1" applyProtection="1">
      <alignment horizontal="left" wrapText="1"/>
      <protection hidden="1"/>
    </xf>
    <xf numFmtId="0" fontId="17" fillId="43" borderId="19" xfId="0" applyFont="1" applyFill="1" applyBorder="1" applyAlignment="1" applyProtection="1">
      <alignment horizontal="right" wrapText="1"/>
      <protection hidden="1"/>
    </xf>
    <xf numFmtId="169" fontId="17" fillId="43" borderId="19" xfId="0" applyNumberFormat="1" applyFont="1" applyFill="1" applyBorder="1" applyAlignment="1" applyProtection="1">
      <alignment horizontal="right" wrapText="1"/>
      <protection hidden="1"/>
    </xf>
    <xf numFmtId="0" fontId="21" fillId="0" borderId="15" xfId="91" applyFont="1" applyFill="1" applyBorder="1" applyAlignment="1" applyProtection="1">
      <alignment vertical="center" wrapText="1"/>
      <protection hidden="1"/>
    </xf>
    <xf numFmtId="164" fontId="61" fillId="0" borderId="15" xfId="1" applyNumberFormat="1" applyFont="1" applyFill="1" applyBorder="1" applyProtection="1">
      <protection hidden="1"/>
    </xf>
    <xf numFmtId="165" fontId="16" fillId="0" borderId="15" xfId="1" applyNumberFormat="1" applyFont="1" applyFill="1" applyBorder="1" applyProtection="1">
      <protection hidden="1"/>
    </xf>
    <xf numFmtId="164" fontId="16" fillId="0" borderId="15" xfId="1" applyNumberFormat="1" applyFont="1" applyFill="1" applyBorder="1" applyProtection="1">
      <protection hidden="1"/>
    </xf>
    <xf numFmtId="169" fontId="16" fillId="0" borderId="15" xfId="1" applyNumberFormat="1" applyFont="1" applyFill="1" applyBorder="1" applyProtection="1">
      <protection hidden="1"/>
    </xf>
    <xf numFmtId="0" fontId="16" fillId="0" borderId="0" xfId="0" applyFont="1" applyProtection="1">
      <protection hidden="1"/>
    </xf>
    <xf numFmtId="164" fontId="61" fillId="0" borderId="0" xfId="1" applyNumberFormat="1" applyFont="1" applyFill="1" applyBorder="1" applyProtection="1">
      <protection hidden="1"/>
    </xf>
    <xf numFmtId="165" fontId="16" fillId="0" borderId="0" xfId="1" applyNumberFormat="1" applyFont="1" applyFill="1" applyBorder="1" applyProtection="1">
      <protection hidden="1"/>
    </xf>
    <xf numFmtId="164" fontId="16" fillId="0" borderId="0" xfId="1" applyNumberFormat="1" applyFont="1" applyFill="1" applyBorder="1" applyProtection="1">
      <protection hidden="1"/>
    </xf>
    <xf numFmtId="169" fontId="16" fillId="0" borderId="0" xfId="1" applyNumberFormat="1" applyFont="1" applyFill="1" applyBorder="1" applyProtection="1">
      <protection hidden="1"/>
    </xf>
    <xf numFmtId="0" fontId="20" fillId="0" borderId="0" xfId="91" applyFont="1" applyFill="1" applyBorder="1" applyAlignment="1" applyProtection="1">
      <alignment vertical="center" wrapText="1"/>
      <protection hidden="1"/>
    </xf>
    <xf numFmtId="164" fontId="64" fillId="0" borderId="0" xfId="1" applyNumberFormat="1" applyFont="1" applyFill="1" applyBorder="1" applyProtection="1">
      <protection hidden="1"/>
    </xf>
    <xf numFmtId="165" fontId="38" fillId="0" borderId="0" xfId="1" applyNumberFormat="1" applyFont="1" applyFill="1" applyBorder="1" applyProtection="1">
      <protection hidden="1"/>
    </xf>
    <xf numFmtId="169" fontId="38" fillId="0" borderId="0" xfId="1" applyNumberFormat="1" applyFont="1" applyFill="1" applyBorder="1" applyProtection="1">
      <protection hidden="1"/>
    </xf>
    <xf numFmtId="0" fontId="39" fillId="0" borderId="0" xfId="0" applyFont="1" applyFill="1" applyBorder="1" applyProtection="1">
      <protection hidden="1"/>
    </xf>
    <xf numFmtId="164" fontId="16" fillId="0" borderId="0" xfId="1" applyNumberFormat="1" applyFont="1" applyFill="1" applyBorder="1" applyAlignment="1" applyProtection="1">
      <alignment horizontal="right"/>
      <protection hidden="1"/>
    </xf>
    <xf numFmtId="169" fontId="16" fillId="0" borderId="0" xfId="1" applyNumberFormat="1" applyFont="1" applyFill="1" applyBorder="1" applyAlignment="1" applyProtection="1">
      <alignment horizontal="right"/>
      <protection hidden="1"/>
    </xf>
    <xf numFmtId="164" fontId="0" fillId="39" borderId="0" xfId="1" applyNumberFormat="1" applyFont="1" applyFill="1" applyBorder="1" applyAlignment="1" applyProtection="1">
      <alignment horizontal="right"/>
      <protection hidden="1"/>
    </xf>
    <xf numFmtId="165" fontId="1" fillId="39" borderId="0" xfId="1" applyNumberFormat="1" applyFont="1" applyFill="1" applyBorder="1" applyProtection="1">
      <protection hidden="1"/>
    </xf>
    <xf numFmtId="169" fontId="0" fillId="39" borderId="0" xfId="1" applyNumberFormat="1" applyFont="1" applyFill="1" applyBorder="1" applyAlignment="1" applyProtection="1">
      <alignment horizontal="right"/>
      <protection hidden="1"/>
    </xf>
    <xf numFmtId="0" fontId="21" fillId="39" borderId="0" xfId="91" applyFont="1" applyFill="1" applyBorder="1" applyAlignment="1" applyProtection="1">
      <alignment vertical="center" wrapText="1"/>
      <protection hidden="1"/>
    </xf>
    <xf numFmtId="164" fontId="16" fillId="39" borderId="0" xfId="1" applyNumberFormat="1" applyFont="1" applyFill="1" applyBorder="1" applyProtection="1">
      <protection hidden="1"/>
    </xf>
    <xf numFmtId="165" fontId="16" fillId="39" borderId="0" xfId="1" applyNumberFormat="1" applyFont="1" applyFill="1" applyBorder="1" applyProtection="1">
      <protection hidden="1"/>
    </xf>
    <xf numFmtId="164" fontId="0" fillId="0" borderId="0" xfId="1" applyNumberFormat="1" applyFont="1" applyFill="1" applyBorder="1" applyAlignment="1" applyProtection="1">
      <alignment horizontal="right"/>
      <protection hidden="1"/>
    </xf>
    <xf numFmtId="169" fontId="0" fillId="0" borderId="0" xfId="1" applyNumberFormat="1" applyFont="1" applyFill="1" applyBorder="1" applyAlignment="1" applyProtection="1">
      <alignment horizontal="right"/>
      <protection hidden="1"/>
    </xf>
    <xf numFmtId="0" fontId="18" fillId="0" borderId="0" xfId="84" applyNumberFormat="1" applyFill="1" applyProtection="1">
      <protection hidden="1"/>
    </xf>
    <xf numFmtId="3" fontId="13" fillId="40" borderId="0" xfId="0" applyNumberFormat="1" applyFont="1" applyFill="1" applyProtection="1">
      <protection hidden="1"/>
    </xf>
    <xf numFmtId="0" fontId="13" fillId="40" borderId="0" xfId="0" applyFont="1" applyFill="1" applyAlignment="1" applyProtection="1">
      <alignment horizontal="left"/>
      <protection hidden="1"/>
    </xf>
    <xf numFmtId="3" fontId="13" fillId="0" borderId="0" xfId="0" applyNumberFormat="1" applyFont="1" applyFill="1" applyProtection="1">
      <protection hidden="1"/>
    </xf>
    <xf numFmtId="3" fontId="13" fillId="0" borderId="0" xfId="0" applyNumberFormat="1" applyFont="1" applyFill="1" applyAlignment="1" applyProtection="1">
      <alignment horizontal="right" wrapText="1"/>
      <protection hidden="1"/>
    </xf>
    <xf numFmtId="0" fontId="13" fillId="0" borderId="0" xfId="0" applyFont="1" applyFill="1" applyAlignment="1" applyProtection="1">
      <alignment horizontal="right" wrapText="1"/>
      <protection hidden="1"/>
    </xf>
    <xf numFmtId="0" fontId="13" fillId="0" borderId="0" xfId="0" applyFont="1" applyFill="1" applyAlignment="1" applyProtection="1">
      <alignment horizontal="left"/>
      <protection hidden="1"/>
    </xf>
    <xf numFmtId="3" fontId="17" fillId="43" borderId="18" xfId="0" applyNumberFormat="1" applyFont="1" applyFill="1" applyBorder="1" applyAlignment="1" applyProtection="1">
      <alignment horizontal="right" wrapText="1"/>
      <protection hidden="1"/>
    </xf>
    <xf numFmtId="3" fontId="17" fillId="43" borderId="20" xfId="0" applyNumberFormat="1" applyFont="1" applyFill="1" applyBorder="1" applyAlignment="1" applyProtection="1">
      <alignment horizontal="right" wrapText="1"/>
      <protection hidden="1"/>
    </xf>
    <xf numFmtId="0" fontId="17" fillId="43" borderId="19" xfId="0" applyFont="1" applyFill="1" applyBorder="1" applyAlignment="1" applyProtection="1">
      <alignment horizontal="left" textRotation="90"/>
      <protection hidden="1"/>
    </xf>
    <xf numFmtId="3" fontId="18" fillId="0" borderId="14" xfId="84" applyNumberFormat="1" applyFill="1" applyBorder="1" applyProtection="1">
      <protection hidden="1"/>
    </xf>
    <xf numFmtId="3" fontId="18" fillId="0" borderId="13" xfId="84" applyNumberFormat="1" applyFill="1" applyBorder="1" applyProtection="1">
      <protection hidden="1"/>
    </xf>
    <xf numFmtId="0" fontId="0" fillId="0" borderId="0" xfId="0" applyFill="1" applyBorder="1" applyAlignment="1" applyProtection="1">
      <alignment horizontal="left"/>
      <protection hidden="1"/>
    </xf>
    <xf numFmtId="3" fontId="18" fillId="0" borderId="17" xfId="84" applyNumberFormat="1" applyFill="1" applyBorder="1" applyProtection="1">
      <protection hidden="1"/>
    </xf>
    <xf numFmtId="3" fontId="37" fillId="0" borderId="17" xfId="84" applyNumberFormat="1" applyFont="1" applyFill="1" applyBorder="1" applyProtection="1">
      <protection hidden="1"/>
    </xf>
    <xf numFmtId="3" fontId="18" fillId="0" borderId="17" xfId="84" applyNumberFormat="1" applyFont="1" applyFill="1" applyBorder="1" applyProtection="1">
      <protection hidden="1"/>
    </xf>
    <xf numFmtId="3" fontId="0" fillId="0" borderId="13" xfId="0" applyNumberFormat="1" applyFill="1" applyBorder="1" applyProtection="1">
      <protection hidden="1"/>
    </xf>
    <xf numFmtId="3" fontId="37" fillId="39" borderId="12" xfId="84" applyNumberFormat="1" applyFont="1" applyFill="1" applyBorder="1" applyProtection="1">
      <protection hidden="1"/>
    </xf>
    <xf numFmtId="0" fontId="38" fillId="39" borderId="13" xfId="0" applyFont="1" applyFill="1" applyBorder="1" applyAlignment="1" applyProtection="1">
      <alignment horizontal="left"/>
      <protection hidden="1"/>
    </xf>
    <xf numFmtId="3" fontId="0" fillId="39" borderId="12" xfId="0" applyNumberFormat="1" applyFont="1" applyFill="1" applyBorder="1" applyProtection="1">
      <protection hidden="1"/>
    </xf>
    <xf numFmtId="0" fontId="0" fillId="39" borderId="13" xfId="0" applyFill="1" applyBorder="1" applyAlignment="1" applyProtection="1">
      <alignment horizontal="left"/>
      <protection hidden="1"/>
    </xf>
    <xf numFmtId="3" fontId="0" fillId="39" borderId="22" xfId="0" applyNumberFormat="1" applyFont="1" applyFill="1" applyBorder="1" applyProtection="1">
      <protection hidden="1"/>
    </xf>
    <xf numFmtId="0" fontId="0" fillId="39" borderId="20" xfId="0" applyFill="1" applyBorder="1" applyAlignment="1" applyProtection="1">
      <alignment horizontal="left"/>
      <protection hidden="1"/>
    </xf>
    <xf numFmtId="0" fontId="0" fillId="0" borderId="0" xfId="0" applyAlignment="1" applyProtection="1">
      <alignment horizontal="left"/>
      <protection hidden="1"/>
    </xf>
    <xf numFmtId="0" fontId="17" fillId="36" borderId="14" xfId="0" applyFont="1" applyFill="1" applyBorder="1" applyAlignment="1" applyProtection="1">
      <alignment wrapText="1"/>
      <protection hidden="1"/>
    </xf>
    <xf numFmtId="0" fontId="17" fillId="36" borderId="15" xfId="0" applyFont="1" applyFill="1" applyBorder="1" applyAlignment="1" applyProtection="1">
      <alignment wrapText="1"/>
      <protection hidden="1"/>
    </xf>
    <xf numFmtId="0" fontId="0" fillId="36" borderId="14" xfId="0" applyFill="1" applyBorder="1" applyAlignment="1" applyProtection="1">
      <alignment wrapText="1"/>
      <protection hidden="1"/>
    </xf>
    <xf numFmtId="0" fontId="0" fillId="36" borderId="15" xfId="0" applyFill="1" applyBorder="1" applyAlignment="1" applyProtection="1">
      <alignment wrapText="1"/>
      <protection hidden="1"/>
    </xf>
    <xf numFmtId="0" fontId="0" fillId="36" borderId="16" xfId="0" applyFill="1" applyBorder="1" applyAlignment="1" applyProtection="1">
      <alignment wrapText="1"/>
      <protection hidden="1"/>
    </xf>
    <xf numFmtId="0" fontId="17" fillId="36" borderId="17" xfId="0" applyFont="1" applyFill="1" applyBorder="1" applyAlignment="1" applyProtection="1">
      <alignment textRotation="90"/>
      <protection hidden="1"/>
    </xf>
    <xf numFmtId="0" fontId="40" fillId="36" borderId="15" xfId="93" applyFont="1" applyFill="1" applyBorder="1" applyAlignment="1" applyProtection="1">
      <alignment horizontal="right" vertical="center" wrapText="1"/>
      <protection hidden="1"/>
    </xf>
    <xf numFmtId="0" fontId="61" fillId="34" borderId="15" xfId="0" applyFont="1" applyFill="1" applyBorder="1" applyAlignment="1" applyProtection="1">
      <alignment horizontal="right"/>
      <protection hidden="1"/>
    </xf>
    <xf numFmtId="0" fontId="21" fillId="34" borderId="15" xfId="91" applyFont="1" applyFill="1" applyBorder="1" applyAlignment="1" applyProtection="1">
      <alignment vertical="center" wrapText="1"/>
      <protection hidden="1"/>
    </xf>
    <xf numFmtId="0" fontId="57" fillId="0" borderId="0" xfId="0" applyFont="1" applyAlignment="1" applyProtection="1">
      <alignment wrapText="1"/>
      <protection hidden="1"/>
    </xf>
    <xf numFmtId="0" fontId="13" fillId="40" borderId="0" xfId="0" applyFont="1" applyFill="1" applyAlignment="1" applyProtection="1">
      <alignment wrapText="1"/>
      <protection hidden="1"/>
    </xf>
    <xf numFmtId="0" fontId="13" fillId="0" borderId="0" xfId="0" applyFont="1" applyFill="1" applyAlignment="1" applyProtection="1">
      <alignment wrapText="1"/>
      <protection hidden="1"/>
    </xf>
    <xf numFmtId="0" fontId="13" fillId="0" borderId="0" xfId="0" applyFont="1" applyFill="1" applyAlignment="1" applyProtection="1">
      <alignment horizontal="right"/>
      <protection hidden="1"/>
    </xf>
    <xf numFmtId="0" fontId="17" fillId="36" borderId="15" xfId="0" applyFont="1" applyFill="1" applyBorder="1" applyProtection="1">
      <protection hidden="1"/>
    </xf>
    <xf numFmtId="0" fontId="17" fillId="36" borderId="16" xfId="0" applyFont="1" applyFill="1" applyBorder="1" applyProtection="1">
      <protection hidden="1"/>
    </xf>
    <xf numFmtId="0" fontId="17" fillId="36" borderId="18" xfId="0" applyFont="1" applyFill="1" applyBorder="1" applyAlignment="1" applyProtection="1">
      <alignment vertical="center" wrapText="1"/>
      <protection hidden="1"/>
    </xf>
    <xf numFmtId="0" fontId="17" fillId="36" borderId="11" xfId="93" applyFont="1" applyFill="1" applyBorder="1" applyAlignment="1" applyProtection="1">
      <alignment horizontal="center" vertical="center" wrapText="1"/>
      <protection hidden="1"/>
    </xf>
    <xf numFmtId="0" fontId="0" fillId="0" borderId="0" xfId="0" applyFont="1" applyFill="1" applyBorder="1" applyProtection="1">
      <protection hidden="1"/>
    </xf>
    <xf numFmtId="0" fontId="18" fillId="0" borderId="14" xfId="0" applyFont="1" applyBorder="1" applyAlignment="1" applyProtection="1">
      <alignment wrapText="1"/>
      <protection hidden="1"/>
    </xf>
    <xf numFmtId="0" fontId="42" fillId="39" borderId="19" xfId="91" applyFont="1" applyFill="1" applyBorder="1" applyAlignment="1" applyProtection="1">
      <alignment horizontal="left" vertical="center" wrapText="1"/>
      <protection hidden="1"/>
    </xf>
    <xf numFmtId="166" fontId="47" fillId="39" borderId="19" xfId="84" applyNumberFormat="1" applyFont="1" applyFill="1" applyBorder="1" applyAlignment="1" applyProtection="1">
      <alignment horizontal="right"/>
      <protection hidden="1"/>
    </xf>
    <xf numFmtId="166" fontId="1" fillId="39" borderId="19" xfId="0" applyNumberFormat="1" applyFont="1" applyFill="1" applyBorder="1" applyAlignment="1" applyProtection="1">
      <alignment horizontal="right"/>
      <protection hidden="1"/>
    </xf>
    <xf numFmtId="0" fontId="0" fillId="39" borderId="0" xfId="0" applyFont="1" applyFill="1" applyProtection="1">
      <protection hidden="1"/>
    </xf>
    <xf numFmtId="0" fontId="42" fillId="39" borderId="10" xfId="91" applyFont="1" applyFill="1" applyBorder="1" applyAlignment="1" applyProtection="1">
      <alignment horizontal="left" vertical="center" wrapText="1"/>
      <protection hidden="1"/>
    </xf>
    <xf numFmtId="166" fontId="47" fillId="39" borderId="10" xfId="84" applyNumberFormat="1" applyFont="1" applyFill="1" applyBorder="1" applyAlignment="1" applyProtection="1">
      <alignment horizontal="right"/>
      <protection hidden="1"/>
    </xf>
    <xf numFmtId="166" fontId="1" fillId="39" borderId="10" xfId="0" applyNumberFormat="1" applyFont="1" applyFill="1" applyBorder="1" applyAlignment="1" applyProtection="1">
      <alignment horizontal="right"/>
      <protection hidden="1"/>
    </xf>
    <xf numFmtId="0" fontId="41" fillId="0" borderId="13" xfId="91" applyFont="1" applyFill="1" applyBorder="1" applyAlignment="1" applyProtection="1">
      <alignment vertical="center" wrapText="1"/>
      <protection hidden="1"/>
    </xf>
    <xf numFmtId="166" fontId="1" fillId="0" borderId="0" xfId="0" applyNumberFormat="1" applyFont="1" applyBorder="1" applyAlignment="1" applyProtection="1">
      <alignment horizontal="right"/>
      <protection hidden="1"/>
    </xf>
    <xf numFmtId="0" fontId="41" fillId="0" borderId="20" xfId="91" applyFont="1" applyFill="1" applyBorder="1" applyAlignment="1" applyProtection="1">
      <alignment vertical="center" wrapText="1"/>
      <protection hidden="1"/>
    </xf>
    <xf numFmtId="0" fontId="16" fillId="0" borderId="0" xfId="0" applyFont="1" applyFill="1" applyBorder="1" applyProtection="1">
      <protection hidden="1"/>
    </xf>
    <xf numFmtId="0" fontId="16" fillId="42" borderId="0" xfId="0" applyFont="1" applyFill="1" applyProtection="1">
      <protection hidden="1"/>
    </xf>
    <xf numFmtId="0" fontId="42" fillId="42" borderId="12" xfId="91" applyFont="1" applyFill="1" applyBorder="1" applyAlignment="1" applyProtection="1">
      <alignment vertical="center" wrapText="1"/>
      <protection hidden="1"/>
    </xf>
    <xf numFmtId="0" fontId="42" fillId="42" borderId="21" xfId="91" applyFont="1" applyFill="1" applyBorder="1" applyAlignment="1" applyProtection="1">
      <alignment vertical="center" wrapText="1"/>
      <protection hidden="1"/>
    </xf>
    <xf numFmtId="0" fontId="0" fillId="39" borderId="0" xfId="0" applyFill="1" applyProtection="1">
      <protection hidden="1"/>
    </xf>
    <xf numFmtId="0" fontId="42" fillId="39" borderId="24" xfId="91" applyFont="1" applyFill="1" applyBorder="1" applyAlignment="1" applyProtection="1">
      <alignment vertical="center" wrapText="1"/>
      <protection hidden="1"/>
    </xf>
    <xf numFmtId="166" fontId="84" fillId="39" borderId="19" xfId="0" applyNumberFormat="1" applyFont="1" applyFill="1" applyBorder="1" applyAlignment="1" applyProtection="1">
      <alignment horizontal="right"/>
      <protection hidden="1"/>
    </xf>
    <xf numFmtId="0" fontId="41" fillId="0" borderId="0" xfId="91" applyFont="1" applyFill="1" applyBorder="1" applyAlignment="1" applyProtection="1">
      <alignment vertical="center" wrapText="1"/>
      <protection hidden="1"/>
    </xf>
    <xf numFmtId="0" fontId="75" fillId="0" borderId="0" xfId="91" applyFont="1" applyFill="1" applyBorder="1" applyAlignment="1" applyProtection="1">
      <alignment vertical="center" wrapText="1"/>
      <protection hidden="1"/>
    </xf>
    <xf numFmtId="0" fontId="76" fillId="39" borderId="18" xfId="0" applyFont="1" applyFill="1" applyBorder="1" applyAlignment="1" applyProtection="1">
      <alignment vertical="center" wrapText="1"/>
      <protection hidden="1"/>
    </xf>
    <xf numFmtId="166" fontId="1" fillId="39" borderId="0" xfId="0" applyNumberFormat="1" applyFont="1" applyFill="1" applyBorder="1" applyAlignment="1" applyProtection="1">
      <alignment horizontal="right"/>
      <protection hidden="1"/>
    </xf>
    <xf numFmtId="166" fontId="1" fillId="39" borderId="20" xfId="0" applyNumberFormat="1" applyFont="1" applyFill="1" applyBorder="1" applyAlignment="1" applyProtection="1">
      <alignment horizontal="right"/>
      <protection hidden="1"/>
    </xf>
    <xf numFmtId="166" fontId="47" fillId="0" borderId="0" xfId="99" applyNumberFormat="1" applyFont="1" applyFill="1" applyBorder="1" applyAlignment="1" applyProtection="1">
      <alignment horizontal="right" vertical="center" wrapText="1"/>
      <protection hidden="1"/>
    </xf>
    <xf numFmtId="166" fontId="0" fillId="0" borderId="0" xfId="0" applyNumberFormat="1" applyFont="1" applyBorder="1" applyProtection="1">
      <protection hidden="1"/>
    </xf>
    <xf numFmtId="166" fontId="38" fillId="0" borderId="0" xfId="0" applyNumberFormat="1" applyFont="1" applyBorder="1" applyProtection="1">
      <protection hidden="1"/>
    </xf>
    <xf numFmtId="0" fontId="76" fillId="39" borderId="17" xfId="0" applyFont="1" applyFill="1" applyBorder="1" applyAlignment="1" applyProtection="1">
      <alignment vertical="center" wrapText="1"/>
      <protection hidden="1"/>
    </xf>
    <xf numFmtId="166" fontId="0" fillId="39" borderId="0" xfId="0" applyNumberFormat="1" applyFont="1" applyFill="1" applyBorder="1" applyProtection="1">
      <protection hidden="1"/>
    </xf>
    <xf numFmtId="0" fontId="17" fillId="36" borderId="14" xfId="0" applyFont="1" applyFill="1" applyBorder="1" applyProtection="1">
      <protection hidden="1"/>
    </xf>
    <xf numFmtId="0" fontId="17" fillId="36" borderId="18" xfId="0" applyFont="1" applyFill="1" applyBorder="1" applyAlignment="1" applyProtection="1">
      <alignment vertical="center"/>
      <protection hidden="1"/>
    </xf>
    <xf numFmtId="0" fontId="40" fillId="36" borderId="11" xfId="99" applyFont="1" applyFill="1" applyBorder="1" applyAlignment="1" applyProtection="1">
      <alignment horizontal="center" vertical="center" wrapText="1"/>
      <protection hidden="1"/>
    </xf>
    <xf numFmtId="0" fontId="18" fillId="0" borderId="0" xfId="0" applyFont="1" applyAlignment="1" applyProtection="1">
      <alignment wrapText="1"/>
      <protection hidden="1"/>
    </xf>
    <xf numFmtId="164" fontId="18" fillId="34" borderId="0" xfId="1" applyNumberFormat="1" applyFont="1" applyFill="1" applyProtection="1">
      <protection hidden="1"/>
    </xf>
    <xf numFmtId="164" fontId="0" fillId="0" borderId="0" xfId="1" applyNumberFormat="1" applyFont="1" applyProtection="1">
      <protection hidden="1"/>
    </xf>
    <xf numFmtId="164" fontId="18" fillId="34" borderId="16" xfId="1" applyNumberFormat="1" applyFont="1" applyFill="1" applyBorder="1" applyProtection="1">
      <protection hidden="1"/>
    </xf>
    <xf numFmtId="0" fontId="0" fillId="39" borderId="15" xfId="0" applyFill="1" applyBorder="1" applyProtection="1">
      <protection hidden="1"/>
    </xf>
    <xf numFmtId="0" fontId="0" fillId="39" borderId="16" xfId="0" applyFill="1" applyBorder="1" applyProtection="1">
      <protection hidden="1"/>
    </xf>
    <xf numFmtId="0" fontId="18" fillId="0" borderId="0" xfId="93" applyFont="1" applyFill="1" applyBorder="1" applyAlignment="1" applyProtection="1">
      <alignment horizontal="left" vertical="center" wrapText="1"/>
      <protection hidden="1"/>
    </xf>
    <xf numFmtId="166" fontId="18" fillId="0" borderId="0" xfId="84" applyNumberFormat="1" applyFill="1" applyBorder="1" applyAlignment="1" applyProtection="1">
      <alignment horizontal="right"/>
      <protection hidden="1"/>
    </xf>
    <xf numFmtId="0" fontId="0" fillId="0" borderId="0" xfId="0" applyFill="1" applyAlignment="1" applyProtection="1">
      <alignment horizontal="right"/>
      <protection hidden="1"/>
    </xf>
    <xf numFmtId="166" fontId="0" fillId="0" borderId="0" xfId="0" applyNumberFormat="1" applyBorder="1" applyProtection="1">
      <protection hidden="1"/>
    </xf>
    <xf numFmtId="166" fontId="18" fillId="0" borderId="19" xfId="84" applyNumberFormat="1" applyFill="1" applyBorder="1" applyAlignment="1" applyProtection="1">
      <alignment horizontal="right"/>
      <protection hidden="1"/>
    </xf>
    <xf numFmtId="0" fontId="16" fillId="0" borderId="0" xfId="0" applyFont="1" applyFill="1" applyProtection="1">
      <protection hidden="1"/>
    </xf>
    <xf numFmtId="0" fontId="21" fillId="42" borderId="22" xfId="93" applyFont="1" applyFill="1" applyBorder="1" applyAlignment="1" applyProtection="1">
      <alignment horizontal="left" vertical="center" wrapText="1"/>
      <protection hidden="1"/>
    </xf>
    <xf numFmtId="166" fontId="16" fillId="42" borderId="19" xfId="0" applyNumberFormat="1" applyFont="1" applyFill="1" applyBorder="1" applyProtection="1">
      <protection hidden="1"/>
    </xf>
    <xf numFmtId="166" fontId="16" fillId="42" borderId="20" xfId="0" applyNumberFormat="1" applyFont="1" applyFill="1" applyBorder="1" applyProtection="1">
      <protection hidden="1"/>
    </xf>
    <xf numFmtId="0" fontId="21" fillId="42" borderId="12" xfId="93" applyFont="1" applyFill="1" applyBorder="1" applyAlignment="1" applyProtection="1">
      <alignment horizontal="left" vertical="center" wrapText="1"/>
      <protection hidden="1"/>
    </xf>
    <xf numFmtId="166" fontId="16" fillId="42" borderId="0" xfId="0" applyNumberFormat="1" applyFont="1" applyFill="1" applyBorder="1" applyProtection="1">
      <protection hidden="1"/>
    </xf>
    <xf numFmtId="166" fontId="16" fillId="42" borderId="24" xfId="0" applyNumberFormat="1" applyFont="1" applyFill="1" applyBorder="1" applyProtection="1">
      <protection hidden="1"/>
    </xf>
    <xf numFmtId="0" fontId="21" fillId="39" borderId="21" xfId="93" applyFont="1" applyFill="1" applyBorder="1" applyAlignment="1" applyProtection="1">
      <alignment horizontal="left" vertical="center" wrapText="1"/>
      <protection hidden="1"/>
    </xf>
    <xf numFmtId="0" fontId="18" fillId="0" borderId="13" xfId="93" applyFont="1" applyFill="1" applyBorder="1" applyAlignment="1" applyProtection="1">
      <alignment horizontal="left" vertical="center" wrapText="1"/>
      <protection hidden="1"/>
    </xf>
    <xf numFmtId="0" fontId="37" fillId="0" borderId="0" xfId="93" applyFont="1" applyFill="1" applyBorder="1" applyAlignment="1" applyProtection="1">
      <alignment horizontal="left" vertical="center" wrapText="1"/>
      <protection hidden="1"/>
    </xf>
    <xf numFmtId="166" fontId="37" fillId="0" borderId="0" xfId="84" applyNumberFormat="1" applyFont="1" applyFill="1" applyBorder="1" applyProtection="1">
      <protection hidden="1"/>
    </xf>
    <xf numFmtId="166" fontId="38" fillId="0" borderId="0" xfId="0" applyNumberFormat="1" applyFont="1" applyFill="1" applyBorder="1" applyProtection="1">
      <protection hidden="1"/>
    </xf>
    <xf numFmtId="0" fontId="37" fillId="0" borderId="13" xfId="93" applyFont="1" applyFill="1" applyBorder="1" applyAlignment="1" applyProtection="1">
      <alignment horizontal="left" vertical="center" wrapText="1"/>
      <protection hidden="1"/>
    </xf>
    <xf numFmtId="0" fontId="16" fillId="39" borderId="12" xfId="0" applyFont="1" applyFill="1" applyBorder="1" applyAlignment="1" applyProtection="1">
      <alignment vertical="center"/>
      <protection hidden="1"/>
    </xf>
    <xf numFmtId="166" fontId="0" fillId="39" borderId="0" xfId="0" applyNumberFormat="1" applyFill="1" applyBorder="1" applyProtection="1">
      <protection hidden="1"/>
    </xf>
    <xf numFmtId="0" fontId="61" fillId="39" borderId="12" xfId="93" applyFont="1" applyFill="1" applyBorder="1" applyAlignment="1" applyProtection="1">
      <alignment horizontal="left" vertical="center" wrapText="1"/>
      <protection hidden="1"/>
    </xf>
    <xf numFmtId="0" fontId="37" fillId="34" borderId="0" xfId="84" applyNumberFormat="1" applyFont="1" applyFill="1" applyProtection="1">
      <protection hidden="1"/>
    </xf>
    <xf numFmtId="0" fontId="37" fillId="0" borderId="0" xfId="84" applyNumberFormat="1" applyFont="1" applyFill="1" applyProtection="1">
      <protection hidden="1"/>
    </xf>
    <xf numFmtId="0" fontId="17" fillId="36" borderId="0" xfId="0" applyFont="1" applyFill="1" applyAlignment="1" applyProtection="1">
      <alignment vertical="center"/>
      <protection hidden="1"/>
    </xf>
    <xf numFmtId="0" fontId="54" fillId="36" borderId="0" xfId="0" applyFont="1" applyFill="1" applyAlignment="1" applyProtection="1">
      <alignment horizontal="right" wrapText="1"/>
      <protection hidden="1"/>
    </xf>
    <xf numFmtId="0" fontId="17" fillId="0" borderId="0" xfId="0" applyFont="1" applyFill="1" applyProtection="1">
      <protection hidden="1"/>
    </xf>
    <xf numFmtId="0" fontId="17" fillId="36" borderId="0" xfId="0" applyFont="1" applyFill="1" applyProtection="1">
      <protection hidden="1"/>
    </xf>
    <xf numFmtId="164" fontId="18" fillId="34" borderId="15" xfId="1" applyNumberFormat="1" applyFont="1" applyFill="1" applyBorder="1" applyProtection="1">
      <protection hidden="1"/>
    </xf>
    <xf numFmtId="164" fontId="0" fillId="0" borderId="15" xfId="1" applyNumberFormat="1" applyFont="1" applyBorder="1" applyProtection="1">
      <protection hidden="1"/>
    </xf>
    <xf numFmtId="164" fontId="0" fillId="0" borderId="16" xfId="1" applyNumberFormat="1" applyFont="1" applyBorder="1" applyProtection="1">
      <protection hidden="1"/>
    </xf>
    <xf numFmtId="166" fontId="73" fillId="0" borderId="0" xfId="0" applyNumberFormat="1" applyFont="1" applyFill="1" applyBorder="1" applyProtection="1">
      <protection hidden="1"/>
    </xf>
    <xf numFmtId="0" fontId="38" fillId="0" borderId="0" xfId="0" applyFont="1" applyAlignment="1" applyProtection="1">
      <alignment horizontal="right"/>
      <protection hidden="1"/>
    </xf>
    <xf numFmtId="0" fontId="0" fillId="42" borderId="0" xfId="0" applyFill="1" applyProtection="1">
      <protection hidden="1"/>
    </xf>
    <xf numFmtId="0" fontId="21" fillId="42" borderId="17" xfId="93" applyFont="1" applyFill="1" applyBorder="1" applyAlignment="1" applyProtection="1">
      <alignment horizontal="left" vertical="center" wrapText="1"/>
      <protection hidden="1"/>
    </xf>
    <xf numFmtId="166" fontId="21" fillId="42" borderId="0" xfId="84" applyNumberFormat="1" applyFont="1" applyFill="1" applyBorder="1" applyProtection="1">
      <protection hidden="1"/>
    </xf>
    <xf numFmtId="166" fontId="21" fillId="42" borderId="0" xfId="112" applyNumberFormat="1" applyFont="1" applyFill="1" applyBorder="1" applyProtection="1">
      <protection hidden="1"/>
    </xf>
    <xf numFmtId="166" fontId="21" fillId="42" borderId="13" xfId="112" applyNumberFormat="1" applyFont="1" applyFill="1" applyBorder="1" applyProtection="1">
      <protection hidden="1"/>
    </xf>
    <xf numFmtId="166" fontId="74" fillId="42" borderId="0" xfId="0" applyNumberFormat="1" applyFont="1" applyFill="1" applyBorder="1" applyProtection="1">
      <protection hidden="1"/>
    </xf>
    <xf numFmtId="166" fontId="74" fillId="42" borderId="13" xfId="0" applyNumberFormat="1" applyFont="1" applyFill="1" applyBorder="1" applyProtection="1">
      <protection hidden="1"/>
    </xf>
    <xf numFmtId="0" fontId="18" fillId="39" borderId="21" xfId="93" applyFont="1" applyFill="1" applyBorder="1" applyAlignment="1" applyProtection="1">
      <alignment horizontal="left" vertical="center" wrapText="1"/>
      <protection hidden="1"/>
    </xf>
    <xf numFmtId="166" fontId="73" fillId="39" borderId="14" xfId="0" applyNumberFormat="1" applyFont="1" applyFill="1" applyBorder="1" applyProtection="1">
      <protection hidden="1"/>
    </xf>
    <xf numFmtId="166" fontId="73" fillId="39" borderId="15" xfId="0" applyNumberFormat="1" applyFont="1" applyFill="1" applyBorder="1" applyProtection="1">
      <protection hidden="1"/>
    </xf>
    <xf numFmtId="166" fontId="18" fillId="39" borderId="15" xfId="112" applyNumberFormat="1" applyFont="1" applyFill="1" applyBorder="1" applyProtection="1">
      <protection hidden="1"/>
    </xf>
    <xf numFmtId="166" fontId="18" fillId="39" borderId="16" xfId="112" applyNumberFormat="1" applyFont="1" applyFill="1" applyBorder="1" applyProtection="1">
      <protection hidden="1"/>
    </xf>
    <xf numFmtId="166" fontId="18" fillId="0" borderId="0" xfId="112" applyNumberFormat="1" applyFont="1" applyFill="1" applyBorder="1" applyProtection="1">
      <protection hidden="1"/>
    </xf>
    <xf numFmtId="166" fontId="37" fillId="0" borderId="0" xfId="112" applyNumberFormat="1" applyFont="1" applyFill="1" applyBorder="1" applyProtection="1">
      <protection hidden="1"/>
    </xf>
    <xf numFmtId="0" fontId="0" fillId="39" borderId="12" xfId="0" applyFill="1" applyBorder="1" applyProtection="1">
      <protection hidden="1"/>
    </xf>
    <xf numFmtId="166" fontId="18" fillId="39" borderId="17" xfId="84" applyNumberFormat="1" applyFont="1" applyFill="1" applyBorder="1" applyProtection="1">
      <protection hidden="1"/>
    </xf>
    <xf numFmtId="166" fontId="18" fillId="39" borderId="0" xfId="84" applyNumberFormat="1" applyFont="1" applyFill="1" applyBorder="1" applyProtection="1">
      <protection hidden="1"/>
    </xf>
    <xf numFmtId="166" fontId="73" fillId="39" borderId="0" xfId="0" applyNumberFormat="1" applyFont="1" applyFill="1" applyBorder="1" applyProtection="1">
      <protection hidden="1"/>
    </xf>
    <xf numFmtId="166" fontId="73" fillId="39" borderId="13" xfId="0" applyNumberFormat="1" applyFont="1" applyFill="1" applyBorder="1" applyProtection="1">
      <protection hidden="1"/>
    </xf>
    <xf numFmtId="0" fontId="18" fillId="0" borderId="17" xfId="93" applyFont="1" applyFill="1" applyBorder="1" applyAlignment="1" applyProtection="1">
      <alignment horizontal="left" vertical="center" wrapText="1"/>
      <protection hidden="1"/>
    </xf>
    <xf numFmtId="166" fontId="18" fillId="0" borderId="13" xfId="112" applyNumberFormat="1" applyFont="1" applyFill="1" applyBorder="1" applyProtection="1">
      <protection hidden="1"/>
    </xf>
    <xf numFmtId="0" fontId="18" fillId="39" borderId="17" xfId="93" applyFont="1" applyFill="1" applyBorder="1" applyAlignment="1" applyProtection="1">
      <alignment horizontal="left" vertical="center" wrapText="1"/>
      <protection hidden="1"/>
    </xf>
    <xf numFmtId="166" fontId="37" fillId="0" borderId="17" xfId="84" applyNumberFormat="1" applyFont="1" applyFill="1" applyBorder="1" applyProtection="1">
      <protection hidden="1"/>
    </xf>
    <xf numFmtId="170" fontId="0" fillId="0" borderId="0" xfId="0" applyNumberFormat="1" applyBorder="1" applyAlignment="1">
      <alignment horizontal="right"/>
    </xf>
    <xf numFmtId="167" fontId="0" fillId="0" borderId="0" xfId="1" applyNumberFormat="1" applyFont="1" applyFill="1" applyBorder="1" applyAlignment="1">
      <alignment horizontal="right"/>
    </xf>
    <xf numFmtId="164" fontId="18" fillId="0" borderId="0" xfId="1" applyNumberFormat="1" applyFont="1" applyBorder="1" applyAlignment="1">
      <alignment horizontal="right"/>
    </xf>
    <xf numFmtId="165" fontId="18" fillId="0" borderId="0" xfId="1" applyNumberFormat="1" applyFont="1" applyBorder="1" applyAlignment="1">
      <alignment horizontal="right"/>
    </xf>
    <xf numFmtId="166" fontId="18" fillId="0" borderId="0" xfId="0" applyNumberFormat="1" applyFont="1" applyBorder="1" applyAlignment="1">
      <alignment horizontal="right"/>
    </xf>
    <xf numFmtId="3" fontId="18" fillId="0" borderId="0" xfId="1" applyNumberFormat="1" applyFont="1" applyBorder="1" applyAlignment="1">
      <alignment horizontal="right"/>
    </xf>
    <xf numFmtId="0" fontId="58" fillId="40" borderId="0" xfId="0" applyFont="1" applyFill="1" applyAlignment="1">
      <alignment horizontal="left"/>
    </xf>
    <xf numFmtId="165" fontId="0" fillId="44" borderId="30" xfId="1" applyNumberFormat="1" applyFont="1" applyFill="1" applyBorder="1"/>
    <xf numFmtId="165" fontId="0" fillId="0" borderId="30" xfId="1" applyNumberFormat="1" applyFont="1" applyBorder="1"/>
    <xf numFmtId="165" fontId="0" fillId="44" borderId="0" xfId="1" applyNumberFormat="1" applyFont="1" applyFill="1" applyBorder="1"/>
    <xf numFmtId="0" fontId="13" fillId="36" borderId="34" xfId="0" applyFont="1" applyFill="1" applyBorder="1" applyAlignment="1">
      <alignment textRotation="90"/>
    </xf>
    <xf numFmtId="0" fontId="13" fillId="36" borderId="32" xfId="0" applyFont="1" applyFill="1" applyBorder="1"/>
    <xf numFmtId="0" fontId="13" fillId="36" borderId="32" xfId="0" applyFont="1" applyFill="1" applyBorder="1" applyAlignment="1">
      <alignment horizontal="right" wrapText="1"/>
    </xf>
    <xf numFmtId="0" fontId="13" fillId="36" borderId="35" xfId="0" applyFont="1" applyFill="1" applyBorder="1" applyAlignment="1">
      <alignment horizontal="right"/>
    </xf>
    <xf numFmtId="0" fontId="18" fillId="0" borderId="0" xfId="91" applyFont="1" applyFill="1" applyBorder="1" applyAlignment="1" applyProtection="1">
      <alignment vertical="center" wrapText="1"/>
      <protection hidden="1"/>
    </xf>
    <xf numFmtId="164" fontId="18" fillId="44" borderId="19" xfId="1" applyNumberFormat="1" applyFont="1" applyFill="1" applyBorder="1" applyAlignment="1">
      <alignment horizontal="right"/>
    </xf>
    <xf numFmtId="3" fontId="0" fillId="0" borderId="0" xfId="0" applyNumberFormat="1"/>
    <xf numFmtId="166" fontId="0" fillId="39" borderId="15" xfId="0" applyNumberFormat="1" applyFill="1" applyBorder="1"/>
    <xf numFmtId="169" fontId="0" fillId="39" borderId="16" xfId="0" applyNumberFormat="1" applyFill="1" applyBorder="1"/>
    <xf numFmtId="3" fontId="18" fillId="0" borderId="0" xfId="84" applyNumberFormat="1" applyFill="1">
      <protection locked="0"/>
    </xf>
    <xf numFmtId="170" fontId="73" fillId="0" borderId="0" xfId="138" applyNumberFormat="1" applyFont="1" applyBorder="1" applyAlignment="1" applyProtection="1">
      <alignment horizontal="right"/>
      <protection hidden="1"/>
    </xf>
    <xf numFmtId="0" fontId="18" fillId="39" borderId="0" xfId="84" applyNumberFormat="1" applyFill="1">
      <protection locked="0"/>
    </xf>
    <xf numFmtId="3" fontId="18" fillId="39" borderId="0" xfId="84" applyNumberFormat="1" applyFill="1">
      <protection locked="0"/>
    </xf>
    <xf numFmtId="0" fontId="18" fillId="39" borderId="15" xfId="118" applyFont="1" applyFill="1" applyBorder="1" applyAlignment="1">
      <alignment vertical="center" wrapText="1"/>
      <protection locked="0"/>
    </xf>
    <xf numFmtId="164" fontId="18" fillId="39" borderId="0" xfId="1" applyNumberFormat="1" applyFont="1" applyFill="1" applyProtection="1">
      <protection locked="0"/>
    </xf>
    <xf numFmtId="0" fontId="0" fillId="43" borderId="0" xfId="0" applyFill="1" applyBorder="1"/>
    <xf numFmtId="0" fontId="18" fillId="34" borderId="11" xfId="91" applyFont="1" applyFill="1" applyBorder="1" applyAlignment="1">
      <alignment vertical="center" wrapText="1"/>
      <protection locked="0"/>
    </xf>
    <xf numFmtId="0" fontId="18" fillId="39" borderId="11" xfId="91" applyFont="1" applyFill="1" applyBorder="1" applyAlignment="1">
      <alignment vertical="center" wrapText="1"/>
      <protection locked="0"/>
    </xf>
    <xf numFmtId="164" fontId="47" fillId="39" borderId="20" xfId="1" applyNumberFormat="1" applyFont="1" applyFill="1" applyBorder="1" applyAlignment="1">
      <alignment horizontal="right"/>
    </xf>
    <xf numFmtId="164" fontId="47" fillId="39" borderId="20" xfId="1" applyNumberFormat="1" applyFont="1" applyFill="1" applyBorder="1" applyAlignment="1"/>
    <xf numFmtId="3" fontId="18" fillId="39" borderId="16" xfId="84" applyNumberFormat="1" applyFill="1" applyBorder="1">
      <protection locked="0"/>
    </xf>
    <xf numFmtId="3" fontId="18" fillId="39" borderId="13" xfId="84" applyNumberFormat="1" applyFill="1" applyBorder="1">
      <protection locked="0"/>
    </xf>
    <xf numFmtId="0" fontId="17" fillId="36" borderId="21" xfId="0" applyFont="1" applyFill="1" applyBorder="1"/>
    <xf numFmtId="0" fontId="17" fillId="36" borderId="20" xfId="0" applyFont="1" applyFill="1" applyBorder="1"/>
    <xf numFmtId="0" fontId="18" fillId="39" borderId="16" xfId="91" applyFont="1" applyFill="1" applyBorder="1" applyAlignment="1">
      <alignment vertical="center" wrapText="1"/>
      <protection locked="0"/>
    </xf>
    <xf numFmtId="0" fontId="18" fillId="0" borderId="13" xfId="91" applyFont="1" applyFill="1" applyBorder="1" applyAlignment="1">
      <alignment vertical="center" wrapText="1"/>
      <protection locked="0"/>
    </xf>
    <xf numFmtId="0" fontId="18" fillId="39" borderId="13" xfId="91" applyFont="1" applyFill="1" applyBorder="1" applyAlignment="1">
      <alignment vertical="center" wrapText="1"/>
      <protection locked="0"/>
    </xf>
    <xf numFmtId="0" fontId="73" fillId="0" borderId="13" xfId="0" applyFont="1" applyFill="1" applyBorder="1"/>
    <xf numFmtId="0" fontId="37" fillId="39" borderId="13" xfId="91" applyFont="1" applyFill="1" applyBorder="1" applyAlignment="1">
      <alignment vertical="center" wrapText="1"/>
      <protection locked="0"/>
    </xf>
    <xf numFmtId="0" fontId="73" fillId="39" borderId="13" xfId="0" applyFont="1" applyFill="1" applyBorder="1"/>
    <xf numFmtId="170" fontId="1" fillId="39" borderId="15" xfId="155" applyNumberFormat="1" applyFont="1" applyFill="1" applyBorder="1"/>
    <xf numFmtId="3" fontId="1" fillId="39" borderId="15" xfId="0" applyNumberFormat="1" applyFont="1" applyFill="1" applyBorder="1"/>
    <xf numFmtId="166" fontId="1" fillId="39" borderId="15" xfId="0" applyNumberFormat="1" applyFont="1" applyFill="1" applyBorder="1"/>
    <xf numFmtId="170" fontId="1" fillId="0" borderId="15" xfId="155" applyNumberFormat="1" applyFont="1" applyFill="1" applyBorder="1"/>
    <xf numFmtId="3" fontId="1" fillId="0" borderId="0" xfId="0" applyNumberFormat="1" applyFont="1" applyFill="1" applyBorder="1"/>
    <xf numFmtId="3" fontId="1" fillId="39" borderId="0" xfId="0" applyNumberFormat="1" applyFont="1" applyFill="1" applyBorder="1"/>
    <xf numFmtId="3" fontId="1" fillId="0" borderId="0" xfId="1" applyNumberFormat="1" applyFont="1" applyFill="1" applyBorder="1" applyAlignment="1">
      <alignment horizontal="right"/>
    </xf>
    <xf numFmtId="164" fontId="1" fillId="0" borderId="0" xfId="1" applyNumberFormat="1" applyFont="1" applyFill="1" applyBorder="1" applyAlignment="1">
      <alignment horizontal="right"/>
    </xf>
    <xf numFmtId="170" fontId="1" fillId="43" borderId="15" xfId="155" applyNumberFormat="1" applyFont="1" applyFill="1" applyBorder="1"/>
    <xf numFmtId="3" fontId="1" fillId="43" borderId="0" xfId="0" applyNumberFormat="1" applyFont="1" applyFill="1" applyBorder="1"/>
    <xf numFmtId="166" fontId="1" fillId="43" borderId="0" xfId="0" applyNumberFormat="1" applyFont="1" applyFill="1" applyBorder="1"/>
    <xf numFmtId="164" fontId="47" fillId="39" borderId="0" xfId="1" applyNumberFormat="1" applyFont="1" applyFill="1" applyProtection="1">
      <protection locked="0"/>
    </xf>
    <xf numFmtId="3" fontId="47" fillId="39" borderId="15" xfId="84" applyNumberFormat="1" applyFont="1" applyFill="1" applyBorder="1">
      <protection locked="0"/>
    </xf>
    <xf numFmtId="164" fontId="47" fillId="34" borderId="0" xfId="1" applyNumberFormat="1" applyFont="1" applyFill="1" applyProtection="1">
      <protection locked="0"/>
    </xf>
    <xf numFmtId="3" fontId="47" fillId="0" borderId="0" xfId="84" applyNumberFormat="1" applyFont="1" applyFill="1" applyBorder="1">
      <protection locked="0"/>
    </xf>
    <xf numFmtId="3" fontId="47" fillId="39" borderId="0" xfId="84" applyNumberFormat="1" applyFont="1" applyFill="1" applyBorder="1">
      <protection locked="0"/>
    </xf>
    <xf numFmtId="3" fontId="47" fillId="43" borderId="0" xfId="112" applyNumberFormat="1" applyFont="1" applyFill="1" applyBorder="1">
      <protection locked="0"/>
    </xf>
    <xf numFmtId="164" fontId="47" fillId="43" borderId="0" xfId="1" applyNumberFormat="1" applyFont="1" applyFill="1" applyBorder="1" applyAlignment="1">
      <alignment horizontal="right"/>
    </xf>
    <xf numFmtId="43" fontId="0" fillId="0" borderId="0" xfId="0" applyNumberFormat="1"/>
    <xf numFmtId="0" fontId="17" fillId="43" borderId="0" xfId="0" applyFont="1" applyFill="1" applyBorder="1" applyAlignment="1" applyProtection="1">
      <alignment horizontal="center" wrapText="1"/>
      <protection hidden="1"/>
    </xf>
    <xf numFmtId="0" fontId="17" fillId="36" borderId="24" xfId="0" applyFont="1" applyFill="1" applyBorder="1" applyProtection="1">
      <protection hidden="1"/>
    </xf>
    <xf numFmtId="0" fontId="0" fillId="0" borderId="16" xfId="0" applyFill="1" applyBorder="1" applyProtection="1">
      <protection hidden="1"/>
    </xf>
    <xf numFmtId="0" fontId="0" fillId="0" borderId="13" xfId="0" applyFill="1" applyBorder="1" applyProtection="1">
      <protection hidden="1"/>
    </xf>
    <xf numFmtId="1" fontId="0" fillId="0" borderId="13" xfId="0" applyNumberFormat="1" applyFill="1" applyBorder="1" applyProtection="1">
      <protection hidden="1"/>
    </xf>
    <xf numFmtId="0" fontId="38" fillId="0" borderId="13" xfId="0" applyFont="1" applyFill="1" applyBorder="1" applyProtection="1">
      <protection hidden="1"/>
    </xf>
    <xf numFmtId="0" fontId="0" fillId="0" borderId="20" xfId="0" applyFill="1" applyBorder="1" applyProtection="1">
      <protection hidden="1"/>
    </xf>
    <xf numFmtId="0" fontId="0" fillId="0" borderId="16" xfId="0" applyBorder="1" applyProtection="1">
      <protection hidden="1"/>
    </xf>
    <xf numFmtId="0" fontId="38" fillId="0" borderId="13" xfId="0" applyFont="1" applyBorder="1" applyProtection="1">
      <protection hidden="1"/>
    </xf>
    <xf numFmtId="0" fontId="38" fillId="34" borderId="13" xfId="0" applyFont="1" applyFill="1" applyBorder="1" applyProtection="1">
      <protection hidden="1"/>
    </xf>
    <xf numFmtId="0" fontId="0" fillId="34" borderId="20" xfId="0" applyFill="1" applyBorder="1" applyProtection="1">
      <protection hidden="1"/>
    </xf>
    <xf numFmtId="0" fontId="17" fillId="36" borderId="11" xfId="0" applyFont="1" applyFill="1" applyBorder="1" applyAlignment="1" applyProtection="1">
      <alignment textRotation="90"/>
      <protection hidden="1"/>
    </xf>
    <xf numFmtId="0" fontId="0" fillId="0" borderId="21" xfId="0" applyFill="1" applyBorder="1" applyProtection="1">
      <protection hidden="1"/>
    </xf>
    <xf numFmtId="0" fontId="0" fillId="0" borderId="12" xfId="0" applyFill="1" applyBorder="1" applyProtection="1">
      <protection hidden="1"/>
    </xf>
    <xf numFmtId="0" fontId="38" fillId="0" borderId="12" xfId="0" applyFont="1" applyFill="1" applyBorder="1" applyProtection="1">
      <protection hidden="1"/>
    </xf>
    <xf numFmtId="0" fontId="0" fillId="0" borderId="22" xfId="0" applyFill="1" applyBorder="1" applyProtection="1">
      <protection hidden="1"/>
    </xf>
    <xf numFmtId="0" fontId="0" fillId="0" borderId="21" xfId="0" applyBorder="1" applyProtection="1">
      <protection hidden="1"/>
    </xf>
    <xf numFmtId="0" fontId="0" fillId="0" borderId="12" xfId="0" applyBorder="1" applyProtection="1">
      <protection hidden="1"/>
    </xf>
    <xf numFmtId="0" fontId="38" fillId="0" borderId="12" xfId="0" applyFont="1" applyBorder="1" applyProtection="1">
      <protection hidden="1"/>
    </xf>
    <xf numFmtId="0" fontId="0" fillId="0" borderId="22" xfId="0" applyBorder="1" applyProtection="1">
      <protection hidden="1"/>
    </xf>
    <xf numFmtId="0" fontId="17" fillId="36" borderId="11" xfId="0" applyFont="1" applyFill="1" applyBorder="1" applyProtection="1">
      <protection hidden="1"/>
    </xf>
    <xf numFmtId="0" fontId="17" fillId="36" borderId="23" xfId="0" applyFont="1" applyFill="1" applyBorder="1" applyProtection="1">
      <protection hidden="1"/>
    </xf>
    <xf numFmtId="0" fontId="17" fillId="36" borderId="24" xfId="0" applyFont="1" applyFill="1" applyBorder="1" applyAlignment="1" applyProtection="1">
      <alignment horizontal="right" wrapText="1"/>
      <protection hidden="1"/>
    </xf>
    <xf numFmtId="164" fontId="21" fillId="34" borderId="15" xfId="1" applyNumberFormat="1" applyFont="1" applyFill="1" applyBorder="1" applyAlignment="1" applyProtection="1">
      <alignment horizontal="right"/>
      <protection hidden="1"/>
    </xf>
    <xf numFmtId="164" fontId="21" fillId="34" borderId="16" xfId="1" applyNumberFormat="1" applyFont="1" applyFill="1" applyBorder="1" applyAlignment="1" applyProtection="1">
      <alignment horizontal="right"/>
      <protection hidden="1"/>
    </xf>
    <xf numFmtId="164" fontId="21" fillId="34" borderId="0" xfId="1" applyNumberFormat="1" applyFont="1" applyFill="1" applyBorder="1" applyAlignment="1" applyProtection="1">
      <alignment horizontal="right"/>
      <protection hidden="1"/>
    </xf>
    <xf numFmtId="164" fontId="18" fillId="0" borderId="13" xfId="1" applyNumberFormat="1" applyFont="1" applyFill="1" applyBorder="1" applyAlignment="1" applyProtection="1">
      <alignment horizontal="right"/>
      <protection hidden="1"/>
    </xf>
    <xf numFmtId="164" fontId="37" fillId="39" borderId="13" xfId="1" applyNumberFormat="1" applyFont="1" applyFill="1" applyBorder="1" applyProtection="1">
      <protection hidden="1"/>
    </xf>
    <xf numFmtId="166" fontId="21" fillId="34" borderId="0" xfId="0" applyNumberFormat="1" applyFont="1" applyFill="1" applyBorder="1" applyAlignment="1" applyProtection="1">
      <alignment horizontal="right"/>
      <protection hidden="1"/>
    </xf>
    <xf numFmtId="164" fontId="73" fillId="0" borderId="0" xfId="1" applyNumberFormat="1" applyFont="1" applyFill="1" applyBorder="1" applyProtection="1">
      <protection hidden="1"/>
    </xf>
    <xf numFmtId="166" fontId="39" fillId="39" borderId="13" xfId="0" applyNumberFormat="1" applyFont="1" applyFill="1" applyBorder="1" applyProtection="1">
      <protection hidden="1"/>
    </xf>
    <xf numFmtId="164" fontId="39" fillId="39" borderId="0" xfId="1" applyNumberFormat="1" applyFont="1" applyFill="1" applyBorder="1" applyProtection="1">
      <protection hidden="1"/>
    </xf>
    <xf numFmtId="164" fontId="73" fillId="39" borderId="19" xfId="1" applyNumberFormat="1" applyFont="1" applyFill="1" applyBorder="1" applyProtection="1">
      <protection hidden="1"/>
    </xf>
    <xf numFmtId="166" fontId="73" fillId="39" borderId="20" xfId="0" applyNumberFormat="1" applyFont="1" applyFill="1" applyBorder="1" applyProtection="1">
      <protection hidden="1"/>
    </xf>
    <xf numFmtId="164" fontId="18" fillId="34" borderId="15" xfId="1" applyNumberFormat="1" applyFont="1" applyFill="1" applyBorder="1" applyAlignment="1" applyProtection="1">
      <alignment horizontal="right" vertical="center" wrapText="1"/>
      <protection hidden="1"/>
    </xf>
    <xf numFmtId="164" fontId="18" fillId="34" borderId="16" xfId="1" applyNumberFormat="1" applyFont="1" applyFill="1" applyBorder="1" applyAlignment="1" applyProtection="1">
      <alignment horizontal="right" vertical="center" wrapText="1"/>
      <protection hidden="1"/>
    </xf>
    <xf numFmtId="166" fontId="73" fillId="0" borderId="0" xfId="0" applyNumberFormat="1" applyFont="1" applyBorder="1" applyAlignment="1" applyProtection="1">
      <alignment horizontal="right" vertical="center"/>
      <protection hidden="1"/>
    </xf>
    <xf numFmtId="166" fontId="73" fillId="0" borderId="0" xfId="0" applyNumberFormat="1" applyFont="1" applyBorder="1" applyAlignment="1" applyProtection="1">
      <alignment horizontal="right"/>
      <protection hidden="1"/>
    </xf>
    <xf numFmtId="166" fontId="74" fillId="42" borderId="15" xfId="0" applyNumberFormat="1" applyFont="1" applyFill="1" applyBorder="1" applyAlignment="1" applyProtection="1">
      <alignment horizontal="right"/>
      <protection hidden="1"/>
    </xf>
    <xf numFmtId="166" fontId="74" fillId="42" borderId="10" xfId="0" applyNumberFormat="1" applyFont="1" applyFill="1" applyBorder="1" applyAlignment="1" applyProtection="1">
      <alignment horizontal="right"/>
      <protection hidden="1"/>
    </xf>
    <xf numFmtId="166" fontId="74" fillId="42" borderId="16" xfId="0" applyNumberFormat="1" applyFont="1" applyFill="1" applyBorder="1" applyAlignment="1" applyProtection="1">
      <alignment horizontal="right"/>
      <protection hidden="1"/>
    </xf>
    <xf numFmtId="166" fontId="18" fillId="0" borderId="0" xfId="84" applyNumberFormat="1" applyFont="1" applyFill="1" applyBorder="1" applyAlignment="1" applyProtection="1">
      <alignment horizontal="right"/>
      <protection hidden="1"/>
    </xf>
    <xf numFmtId="166" fontId="73" fillId="0" borderId="0" xfId="0" applyNumberFormat="1" applyFont="1" applyProtection="1">
      <protection hidden="1"/>
    </xf>
    <xf numFmtId="166" fontId="37" fillId="0" borderId="0" xfId="84" applyNumberFormat="1" applyFont="1" applyFill="1" applyBorder="1" applyAlignment="1" applyProtection="1">
      <alignment horizontal="right"/>
      <protection hidden="1"/>
    </xf>
    <xf numFmtId="166" fontId="39" fillId="0" borderId="0" xfId="0" applyNumberFormat="1" applyFont="1" applyBorder="1" applyAlignment="1" applyProtection="1">
      <alignment horizontal="right"/>
      <protection hidden="1"/>
    </xf>
    <xf numFmtId="166" fontId="18" fillId="0" borderId="0" xfId="99" applyNumberFormat="1" applyFont="1" applyFill="1" applyBorder="1" applyAlignment="1" applyProtection="1">
      <alignment horizontal="right" vertical="center" wrapText="1"/>
      <protection hidden="1"/>
    </xf>
    <xf numFmtId="166" fontId="73" fillId="0" borderId="0" xfId="0" applyNumberFormat="1" applyFont="1" applyBorder="1" applyProtection="1">
      <protection hidden="1"/>
    </xf>
    <xf numFmtId="166" fontId="18" fillId="0" borderId="0" xfId="99" applyNumberFormat="1" applyFont="1" applyFill="1" applyBorder="1" applyAlignment="1" applyProtection="1">
      <alignment vertical="center" wrapText="1"/>
      <protection hidden="1"/>
    </xf>
    <xf numFmtId="166" fontId="39" fillId="0" borderId="0" xfId="0" applyNumberFormat="1" applyFont="1" applyBorder="1" applyProtection="1">
      <protection hidden="1"/>
    </xf>
    <xf numFmtId="166" fontId="37" fillId="0" borderId="0" xfId="99" applyNumberFormat="1" applyFont="1" applyFill="1" applyBorder="1" applyAlignment="1" applyProtection="1">
      <alignment vertical="center" wrapText="1"/>
      <protection hidden="1"/>
    </xf>
    <xf numFmtId="0" fontId="0" fillId="0" borderId="21" xfId="0" applyFill="1" applyBorder="1"/>
    <xf numFmtId="0" fontId="0" fillId="0" borderId="12" xfId="0" applyFill="1" applyBorder="1"/>
    <xf numFmtId="0" fontId="38" fillId="0" borderId="12" xfId="0" applyFont="1" applyFill="1" applyBorder="1"/>
    <xf numFmtId="0" fontId="0" fillId="0" borderId="22" xfId="0" applyFill="1" applyBorder="1"/>
    <xf numFmtId="0" fontId="0" fillId="0" borderId="21" xfId="0" applyBorder="1"/>
    <xf numFmtId="0" fontId="0" fillId="0" borderId="12" xfId="0" applyBorder="1"/>
    <xf numFmtId="0" fontId="38" fillId="0" borderId="12" xfId="0" applyFont="1" applyBorder="1"/>
    <xf numFmtId="0" fontId="18" fillId="0" borderId="21" xfId="91" applyFont="1" applyFill="1" applyBorder="1" applyAlignment="1">
      <alignment horizontal="left" vertical="top" wrapText="1"/>
      <protection locked="0"/>
    </xf>
    <xf numFmtId="0" fontId="18" fillId="0" borderId="12" xfId="91" applyFont="1" applyFill="1" applyBorder="1" applyAlignment="1">
      <alignment horizontal="left" vertical="top" wrapText="1"/>
      <protection locked="0"/>
    </xf>
    <xf numFmtId="0" fontId="37" fillId="0" borderId="12" xfId="91" applyFont="1" applyFill="1" applyBorder="1" applyAlignment="1">
      <alignment horizontal="left" vertical="top" wrapText="1"/>
      <protection locked="0"/>
    </xf>
    <xf numFmtId="164" fontId="13" fillId="0" borderId="0" xfId="1" applyNumberFormat="1" applyFont="1" applyFill="1"/>
    <xf numFmtId="164" fontId="17" fillId="36" borderId="15" xfId="1" applyNumberFormat="1" applyFont="1" applyFill="1" applyBorder="1"/>
    <xf numFmtId="164" fontId="38" fillId="0" borderId="0" xfId="1" applyNumberFormat="1" applyFont="1" applyFill="1" applyBorder="1"/>
    <xf numFmtId="164" fontId="18" fillId="0" borderId="15" xfId="1" applyNumberFormat="1" applyFont="1" applyFill="1" applyBorder="1" applyAlignment="1" applyProtection="1">
      <alignment vertical="center" wrapText="1"/>
      <protection locked="0"/>
    </xf>
    <xf numFmtId="164" fontId="18" fillId="0" borderId="0" xfId="1" applyNumberFormat="1" applyFont="1" applyFill="1" applyBorder="1" applyAlignment="1" applyProtection="1">
      <alignment vertical="center" wrapText="1"/>
      <protection locked="0"/>
    </xf>
    <xf numFmtId="164" fontId="37" fillId="0" borderId="0" xfId="1" applyNumberFormat="1" applyFont="1" applyFill="1" applyBorder="1" applyAlignment="1" applyProtection="1">
      <alignment vertical="center" wrapText="1"/>
      <protection locked="0"/>
    </xf>
    <xf numFmtId="164" fontId="49" fillId="0" borderId="15" xfId="1" applyNumberFormat="1" applyFont="1" applyFill="1" applyBorder="1" applyProtection="1">
      <protection locked="0"/>
    </xf>
    <xf numFmtId="164" fontId="49" fillId="0" borderId="0" xfId="1" applyNumberFormat="1" applyFont="1" applyFill="1" applyBorder="1" applyProtection="1">
      <protection locked="0"/>
    </xf>
    <xf numFmtId="164" fontId="18" fillId="39" borderId="19" xfId="1" applyNumberFormat="1" applyFont="1" applyFill="1" applyBorder="1" applyProtection="1">
      <protection locked="0"/>
    </xf>
    <xf numFmtId="164" fontId="49" fillId="39" borderId="19" xfId="1" applyNumberFormat="1" applyFont="1" applyFill="1" applyBorder="1" applyProtection="1">
      <protection locked="0"/>
    </xf>
    <xf numFmtId="164" fontId="53" fillId="0" borderId="0" xfId="1" applyNumberFormat="1" applyFont="1"/>
    <xf numFmtId="164" fontId="0" fillId="0" borderId="0" xfId="1" applyNumberFormat="1" applyFont="1" applyProtection="1">
      <protection locked="0"/>
    </xf>
    <xf numFmtId="0" fontId="0" fillId="0" borderId="22" xfId="0" applyBorder="1"/>
    <xf numFmtId="166" fontId="73" fillId="0" borderId="15" xfId="0" applyNumberFormat="1" applyFont="1" applyFill="1" applyBorder="1"/>
    <xf numFmtId="166" fontId="73" fillId="0" borderId="0" xfId="0" applyNumberFormat="1" applyFont="1" applyFill="1" applyBorder="1"/>
    <xf numFmtId="166" fontId="39" fillId="39" borderId="0" xfId="0" applyNumberFormat="1" applyFont="1" applyFill="1" applyBorder="1"/>
    <xf numFmtId="166" fontId="73" fillId="39" borderId="19" xfId="0" applyNumberFormat="1" applyFont="1" applyFill="1" applyBorder="1"/>
    <xf numFmtId="166" fontId="18" fillId="0" borderId="15" xfId="84" applyNumberFormat="1" applyFont="1" applyFill="1" applyBorder="1">
      <protection locked="0"/>
    </xf>
    <xf numFmtId="166" fontId="18" fillId="0" borderId="0" xfId="84" applyNumberFormat="1" applyFont="1" applyFill="1" applyBorder="1">
      <protection locked="0"/>
    </xf>
    <xf numFmtId="0" fontId="0" fillId="43" borderId="0" xfId="0" applyFont="1" applyFill="1" applyBorder="1"/>
    <xf numFmtId="3" fontId="0" fillId="43" borderId="0" xfId="0" applyNumberFormat="1" applyFill="1" applyBorder="1"/>
    <xf numFmtId="164" fontId="1" fillId="43" borderId="0" xfId="1" applyNumberFormat="1" applyFont="1" applyFill="1" applyBorder="1"/>
    <xf numFmtId="166" fontId="73" fillId="43" borderId="0" xfId="0" applyNumberFormat="1" applyFont="1" applyFill="1" applyBorder="1"/>
    <xf numFmtId="0" fontId="18" fillId="0" borderId="0" xfId="123" applyNumberFormat="1" applyFont="1" applyFill="1">
      <protection locked="0"/>
    </xf>
    <xf numFmtId="164" fontId="73" fillId="0" borderId="0" xfId="1" applyNumberFormat="1" applyFont="1" applyFill="1" applyBorder="1"/>
    <xf numFmtId="164" fontId="73" fillId="39" borderId="0" xfId="1" applyNumberFormat="1" applyFont="1" applyFill="1" applyBorder="1" applyAlignment="1">
      <alignment horizontal="right"/>
    </xf>
    <xf numFmtId="0" fontId="58" fillId="40" borderId="0" xfId="0" applyFont="1" applyFill="1" applyAlignment="1" applyProtection="1">
      <alignment horizontal="right"/>
      <protection hidden="1"/>
    </xf>
    <xf numFmtId="0" fontId="58" fillId="40" borderId="0" xfId="0" applyFont="1" applyFill="1" applyAlignment="1">
      <alignment horizontal="right"/>
    </xf>
    <xf numFmtId="0" fontId="13" fillId="38" borderId="0" xfId="0" applyFont="1" applyFill="1" applyAlignment="1" applyProtection="1">
      <alignment horizontal="right"/>
      <protection hidden="1"/>
    </xf>
    <xf numFmtId="0" fontId="13" fillId="38" borderId="0" xfId="0" applyFont="1" applyFill="1" applyAlignment="1" applyProtection="1">
      <alignment horizontal="left"/>
      <protection hidden="1"/>
    </xf>
    <xf numFmtId="0" fontId="53" fillId="0" borderId="0" xfId="0" applyFont="1" applyFill="1" applyBorder="1" applyAlignment="1" applyProtection="1">
      <alignment horizontal="left" vertical="top" wrapText="1"/>
      <protection hidden="1"/>
    </xf>
    <xf numFmtId="0" fontId="58" fillId="40" borderId="0" xfId="0" applyFont="1" applyFill="1" applyAlignment="1" applyProtection="1">
      <alignment horizontal="left"/>
      <protection hidden="1"/>
    </xf>
    <xf numFmtId="0" fontId="58" fillId="40" borderId="0" xfId="92" applyFont="1" applyFill="1" applyBorder="1" applyAlignment="1" applyProtection="1">
      <alignment horizontal="right" vertical="center" wrapText="1"/>
      <protection hidden="1"/>
    </xf>
    <xf numFmtId="0" fontId="18" fillId="0" borderId="21" xfId="91" applyFont="1" applyFill="1" applyBorder="1" applyAlignment="1" applyProtection="1">
      <alignment horizontal="left" vertical="top" wrapText="1"/>
      <protection hidden="1"/>
    </xf>
    <xf numFmtId="0" fontId="18" fillId="0" borderId="12" xfId="91" applyFont="1" applyFill="1" applyBorder="1" applyAlignment="1" applyProtection="1">
      <alignment horizontal="left" vertical="top" wrapText="1"/>
      <protection hidden="1"/>
    </xf>
    <xf numFmtId="0" fontId="53" fillId="0" borderId="15" xfId="0" applyFont="1" applyBorder="1" applyAlignment="1" applyProtection="1">
      <alignment horizontal="center" vertical="center"/>
      <protection hidden="1"/>
    </xf>
    <xf numFmtId="0" fontId="53" fillId="0" borderId="0" xfId="0" applyFont="1" applyAlignment="1" applyProtection="1">
      <alignment horizontal="center" vertical="center"/>
      <protection hidden="1"/>
    </xf>
    <xf numFmtId="0" fontId="55" fillId="34" borderId="0" xfId="91" applyFont="1" applyFill="1" applyBorder="1" applyAlignment="1" applyProtection="1">
      <alignment horizontal="left" vertical="center" wrapText="1"/>
      <protection hidden="1"/>
    </xf>
    <xf numFmtId="0" fontId="18" fillId="34" borderId="21" xfId="91" applyFont="1" applyFill="1" applyBorder="1" applyAlignment="1" applyProtection="1">
      <alignment horizontal="left" vertical="top" wrapText="1"/>
      <protection hidden="1"/>
    </xf>
    <xf numFmtId="0" fontId="18" fillId="34" borderId="12" xfId="91" applyFont="1" applyFill="1" applyBorder="1" applyAlignment="1" applyProtection="1">
      <alignment horizontal="left" vertical="top" wrapText="1"/>
      <protection hidden="1"/>
    </xf>
    <xf numFmtId="0" fontId="18" fillId="34" borderId="22" xfId="91" applyFont="1" applyFill="1" applyBorder="1" applyAlignment="1" applyProtection="1">
      <alignment horizontal="left" vertical="top" wrapText="1"/>
      <protection hidden="1"/>
    </xf>
    <xf numFmtId="0" fontId="17" fillId="43" borderId="25" xfId="0" applyFont="1" applyFill="1" applyBorder="1" applyAlignment="1" applyProtection="1">
      <alignment horizontal="center"/>
      <protection hidden="1"/>
    </xf>
    <xf numFmtId="0" fontId="17" fillId="43" borderId="26" xfId="0" applyFont="1" applyFill="1" applyBorder="1" applyAlignment="1" applyProtection="1">
      <alignment horizontal="center"/>
      <protection hidden="1"/>
    </xf>
    <xf numFmtId="0" fontId="17" fillId="43" borderId="27" xfId="0" applyFont="1" applyFill="1" applyBorder="1" applyAlignment="1" applyProtection="1">
      <alignment horizontal="center"/>
      <protection hidden="1"/>
    </xf>
    <xf numFmtId="0" fontId="18" fillId="0" borderId="0" xfId="91" applyFont="1" applyFill="1" applyBorder="1" applyAlignment="1" applyProtection="1">
      <alignment vertical="center" wrapText="1"/>
      <protection hidden="1"/>
    </xf>
    <xf numFmtId="0" fontId="21" fillId="34" borderId="11" xfId="91" applyFont="1" applyFill="1" applyBorder="1" applyAlignment="1" applyProtection="1">
      <alignment vertical="center" wrapText="1"/>
      <protection hidden="1"/>
    </xf>
    <xf numFmtId="0" fontId="58" fillId="40" borderId="0" xfId="0" applyFont="1" applyFill="1" applyAlignment="1" applyProtection="1">
      <alignment horizontal="right" wrapText="1"/>
      <protection hidden="1"/>
    </xf>
    <xf numFmtId="0" fontId="65" fillId="0" borderId="0" xfId="121" applyAlignment="1" applyProtection="1">
      <alignment horizontal="right"/>
      <protection hidden="1"/>
    </xf>
    <xf numFmtId="0" fontId="24" fillId="34" borderId="0" xfId="91" applyFont="1" applyFill="1" applyBorder="1" applyAlignment="1" applyProtection="1">
      <alignment horizontal="left" vertical="top" wrapText="1"/>
      <protection hidden="1"/>
    </xf>
    <xf numFmtId="0" fontId="17" fillId="36" borderId="10" xfId="0" applyFont="1" applyFill="1" applyBorder="1" applyAlignment="1" applyProtection="1">
      <alignment horizontal="center" wrapText="1"/>
      <protection hidden="1"/>
    </xf>
    <xf numFmtId="0" fontId="17" fillId="36" borderId="24" xfId="0" applyFont="1" applyFill="1" applyBorder="1" applyAlignment="1" applyProtection="1">
      <alignment horizontal="center" wrapText="1"/>
      <protection hidden="1"/>
    </xf>
    <xf numFmtId="0" fontId="13" fillId="40" borderId="0" xfId="0" applyFont="1" applyFill="1" applyAlignment="1" applyProtection="1">
      <alignment horizontal="left" wrapText="1"/>
      <protection hidden="1"/>
    </xf>
    <xf numFmtId="0" fontId="13" fillId="40" borderId="0" xfId="0" applyFont="1" applyFill="1" applyAlignment="1" applyProtection="1">
      <alignment horizontal="right"/>
      <protection hidden="1"/>
    </xf>
    <xf numFmtId="0" fontId="17" fillId="36" borderId="10" xfId="0" applyFont="1" applyFill="1" applyBorder="1" applyAlignment="1" applyProtection="1">
      <alignment horizontal="left"/>
      <protection hidden="1"/>
    </xf>
    <xf numFmtId="0" fontId="17" fillId="36" borderId="24" xfId="0" applyFont="1" applyFill="1" applyBorder="1" applyAlignment="1" applyProtection="1">
      <alignment horizontal="left"/>
      <protection hidden="1"/>
    </xf>
    <xf numFmtId="0" fontId="42" fillId="39" borderId="14" xfId="91" applyFont="1" applyFill="1" applyBorder="1" applyAlignment="1" applyProtection="1">
      <alignment horizontal="left" vertical="center" wrapText="1"/>
      <protection hidden="1"/>
    </xf>
    <xf numFmtId="0" fontId="42" fillId="39" borderId="15" xfId="91" applyFont="1" applyFill="1" applyBorder="1" applyAlignment="1" applyProtection="1">
      <alignment horizontal="left" vertical="center" wrapText="1"/>
      <protection hidden="1"/>
    </xf>
    <xf numFmtId="0" fontId="0" fillId="0" borderId="19" xfId="0" applyBorder="1" applyAlignment="1" applyProtection="1">
      <alignment horizontal="center"/>
      <protection hidden="1"/>
    </xf>
    <xf numFmtId="0" fontId="18" fillId="0" borderId="21" xfId="91" applyFont="1" applyFill="1" applyBorder="1" applyAlignment="1">
      <alignment horizontal="left" vertical="top" wrapText="1"/>
      <protection locked="0"/>
    </xf>
    <xf numFmtId="0" fontId="18" fillId="0" borderId="12" xfId="91" applyFont="1" applyFill="1" applyBorder="1" applyAlignment="1">
      <alignment horizontal="left" vertical="top" wrapText="1"/>
      <protection locked="0"/>
    </xf>
    <xf numFmtId="0" fontId="18" fillId="0" borderId="22" xfId="91" applyFont="1" applyFill="1" applyBorder="1" applyAlignment="1">
      <alignment horizontal="left" vertical="top" wrapText="1"/>
      <protection locked="0"/>
    </xf>
    <xf numFmtId="0" fontId="31" fillId="0" borderId="0" xfId="93" applyFont="1" applyFill="1" applyBorder="1" applyAlignment="1">
      <alignment horizontal="center" vertical="center" wrapText="1"/>
      <protection locked="0"/>
    </xf>
    <xf numFmtId="0" fontId="21" fillId="34" borderId="0" xfId="93" applyFont="1" applyFill="1" applyBorder="1" applyAlignment="1">
      <alignment horizontal="center" vertical="center" wrapText="1"/>
      <protection locked="0"/>
    </xf>
    <xf numFmtId="0" fontId="53" fillId="0" borderId="15" xfId="0" applyFont="1" applyBorder="1" applyAlignment="1">
      <alignment horizontal="center" vertical="center"/>
    </xf>
    <xf numFmtId="0" fontId="53" fillId="0" borderId="0" xfId="0" applyFont="1" applyAlignment="1">
      <alignment horizontal="center" vertical="center"/>
    </xf>
    <xf numFmtId="0" fontId="55" fillId="34" borderId="0" xfId="91" applyFont="1" applyFill="1" applyBorder="1" applyAlignment="1">
      <alignment horizontal="left" vertical="center" wrapText="1"/>
      <protection locked="0"/>
    </xf>
    <xf numFmtId="0" fontId="18" fillId="34" borderId="21" xfId="91" applyFont="1" applyFill="1" applyBorder="1" applyAlignment="1">
      <alignment horizontal="left" vertical="top" wrapText="1"/>
      <protection locked="0"/>
    </xf>
    <xf numFmtId="0" fontId="18" fillId="34" borderId="12" xfId="91" applyFont="1" applyFill="1" applyBorder="1" applyAlignment="1">
      <alignment horizontal="left" vertical="top" wrapText="1"/>
      <protection locked="0"/>
    </xf>
    <xf numFmtId="0" fontId="53" fillId="0" borderId="0" xfId="0" applyFont="1" applyBorder="1" applyAlignment="1">
      <alignment horizontal="center" vertical="center"/>
    </xf>
    <xf numFmtId="0" fontId="18" fillId="34" borderId="20" xfId="91" applyFont="1" applyFill="1" applyBorder="1" applyAlignment="1">
      <alignment horizontal="left" vertical="top" wrapText="1"/>
      <protection locked="0"/>
    </xf>
    <xf numFmtId="0" fontId="17" fillId="36" borderId="23" xfId="0" applyFont="1" applyFill="1" applyBorder="1" applyAlignment="1">
      <alignment horizontal="center" wrapText="1"/>
    </xf>
    <xf numFmtId="0" fontId="17" fillId="36" borderId="10" xfId="0" applyFont="1" applyFill="1" applyBorder="1" applyAlignment="1">
      <alignment horizontal="center" wrapText="1"/>
    </xf>
    <xf numFmtId="0" fontId="17" fillId="36" borderId="24" xfId="0" applyFont="1" applyFill="1" applyBorder="1" applyAlignment="1">
      <alignment horizontal="center" wrapText="1"/>
    </xf>
    <xf numFmtId="0" fontId="17" fillId="36" borderId="10" xfId="0" applyFont="1" applyFill="1" applyBorder="1" applyAlignment="1">
      <alignment horizontal="center"/>
    </xf>
    <xf numFmtId="0" fontId="17" fillId="36" borderId="24" xfId="0" applyFont="1" applyFill="1" applyBorder="1" applyAlignment="1">
      <alignment horizontal="center"/>
    </xf>
    <xf numFmtId="0" fontId="58" fillId="40" borderId="0" xfId="0" applyFont="1" applyFill="1" applyAlignment="1">
      <alignment horizontal="left"/>
    </xf>
    <xf numFmtId="0" fontId="17" fillId="36" borderId="23" xfId="0" applyFont="1" applyFill="1" applyBorder="1" applyAlignment="1">
      <alignment horizontal="center"/>
    </xf>
    <xf numFmtId="0" fontId="57" fillId="0" borderId="0" xfId="0" applyFont="1" applyAlignment="1">
      <alignment horizontal="left" vertical="center"/>
    </xf>
    <xf numFmtId="0" fontId="24" fillId="0" borderId="0" xfId="91" applyFont="1" applyFill="1" applyBorder="1" applyAlignment="1">
      <alignment horizontal="left" vertical="center" wrapText="1"/>
      <protection locked="0"/>
    </xf>
    <xf numFmtId="0" fontId="55" fillId="0" borderId="0" xfId="91" applyFont="1" applyFill="1" applyBorder="1" applyAlignment="1">
      <alignment horizontal="left" vertical="center" wrapText="1"/>
      <protection locked="0"/>
    </xf>
    <xf numFmtId="0" fontId="0" fillId="0" borderId="0" xfId="0" applyAlignment="1">
      <alignment horizontal="left" wrapText="1"/>
    </xf>
    <xf numFmtId="0" fontId="70" fillId="40" borderId="0" xfId="0" applyFont="1" applyFill="1" applyAlignment="1">
      <alignment horizontal="left"/>
    </xf>
    <xf numFmtId="0" fontId="65" fillId="0" borderId="0" xfId="121" applyAlignment="1">
      <alignment horizontal="right"/>
    </xf>
  </cellXfs>
  <cellStyles count="15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ells" xfId="84"/>
    <cellStyle name="cells 2" xfId="110"/>
    <cellStyle name="cells 3" xfId="112"/>
    <cellStyle name="cells 4" xfId="123"/>
    <cellStyle name="cells 4 2" xfId="142"/>
    <cellStyle name="Check Cell" xfId="14" builtinId="23" customBuiltin="1"/>
    <cellStyle name="column field" xfId="93"/>
    <cellStyle name="column field 2" xfId="107"/>
    <cellStyle name="column field 2 2" xfId="143"/>
    <cellStyle name="column field 3" xfId="113"/>
    <cellStyle name="column field 4" xfId="124"/>
    <cellStyle name="Comma" xfId="1" builtinId="3"/>
    <cellStyle name="Comma 2" xfId="44"/>
    <cellStyle name="Comma 2 2" xfId="153"/>
    <cellStyle name="Comma 2 3" xfId="149"/>
    <cellStyle name="Comma 2 4" xfId="136"/>
    <cellStyle name="Comma 3" xfId="45"/>
    <cellStyle name="Comma 3 2" xfId="141"/>
    <cellStyle name="Comma 4" xfId="46"/>
    <cellStyle name="Comma 5" xfId="43"/>
    <cellStyle name="Comma 6" xfId="137"/>
    <cellStyle name="Currency 2" xfId="47"/>
    <cellStyle name="Explanatory Text" xfId="16" builtinId="53" customBuiltin="1"/>
    <cellStyle name="field" xfId="95"/>
    <cellStyle name="field 2" xfId="108"/>
    <cellStyle name="field 3" xfId="114"/>
    <cellStyle name="field 4" xfId="125"/>
    <cellStyle name="field names" xfId="92"/>
    <cellStyle name="field names 2" xfId="103"/>
    <cellStyle name="field names 3" xfId="105"/>
    <cellStyle name="field names 4" xfId="115"/>
    <cellStyle name="field names 5" xfId="126"/>
    <cellStyle name="footer" xfId="96"/>
    <cellStyle name="footer 2" xfId="104"/>
    <cellStyle name="footer 3" xfId="102"/>
    <cellStyle name="footer 4" xfId="116"/>
    <cellStyle name="footer 5" xfId="127"/>
    <cellStyle name="Good" xfId="7" builtinId="26" customBuiltin="1"/>
    <cellStyle name="heading" xfId="97"/>
    <cellStyle name="Heading 1" xfId="3" builtinId="16" customBuiltin="1"/>
    <cellStyle name="Heading 2" xfId="4" builtinId="17" customBuiltin="1"/>
    <cellStyle name="Heading 3" xfId="5" builtinId="18" customBuiltin="1"/>
    <cellStyle name="Heading 4" xfId="6" builtinId="19" customBuiltin="1"/>
    <cellStyle name="heading 5" xfId="101"/>
    <cellStyle name="heading 6" xfId="117"/>
    <cellStyle name="heading 7" xfId="128"/>
    <cellStyle name="Hyperlink" xfId="121" builtinId="8"/>
    <cellStyle name="Hyperlink 2" xfId="48"/>
    <cellStyle name="Hyperlink 2 2" xfId="140"/>
    <cellStyle name="Hyperlink 3" xfId="49"/>
    <cellStyle name="Hyperlink 4" xfId="50"/>
    <cellStyle name="Hyperlink 5" xfId="51"/>
    <cellStyle name="Hyperlink 6" xfId="100"/>
    <cellStyle name="Hyperlink 6 2" xfId="151"/>
    <cellStyle name="Hyperlink 7" xfId="120"/>
    <cellStyle name="Hyperlink 8" xfId="131"/>
    <cellStyle name="Hyperlink 9" xfId="154"/>
    <cellStyle name="Input" xfId="10" builtinId="20" customBuiltin="1"/>
    <cellStyle name="Linked Cell" xfId="13" builtinId="24" customBuiltin="1"/>
    <cellStyle name="Neutral" xfId="9" builtinId="28" customBuiltin="1"/>
    <cellStyle name="Normal" xfId="0" builtinId="0"/>
    <cellStyle name="Normal 10" xfId="52"/>
    <cellStyle name="Normal 10 2" xfId="53"/>
    <cellStyle name="Normal 11" xfId="54"/>
    <cellStyle name="Normal 11 2" xfId="55"/>
    <cellStyle name="Normal 12" xfId="42"/>
    <cellStyle name="Normal 13" xfId="94"/>
    <cellStyle name="Normal 14" xfId="106"/>
    <cellStyle name="Normal 15" xfId="111"/>
    <cellStyle name="Normal 16" xfId="122"/>
    <cellStyle name="Normal 17" xfId="146"/>
    <cellStyle name="Normal 18" xfId="132"/>
    <cellStyle name="Normal 19" xfId="133"/>
    <cellStyle name="Normal 2" xfId="56"/>
    <cellStyle name="Normal 2 2" xfId="57"/>
    <cellStyle name="Normal 2 2 2" xfId="58"/>
    <cellStyle name="Normal 2 2 3" xfId="59"/>
    <cellStyle name="Normal 2 2 4" xfId="60"/>
    <cellStyle name="Normal 2 3" xfId="61"/>
    <cellStyle name="Normal 2 4" xfId="62"/>
    <cellStyle name="Normal 2 4 2" xfId="63"/>
    <cellStyle name="Normal 2 5" xfId="64"/>
    <cellStyle name="Normal 2 6" xfId="65"/>
    <cellStyle name="Normal 2 7" xfId="134"/>
    <cellStyle name="Normal 2 8" xfId="145"/>
    <cellStyle name="Normal 3" xfId="66"/>
    <cellStyle name="Normal 3 2" xfId="67"/>
    <cellStyle name="Normal 3 3" xfId="68"/>
    <cellStyle name="Normal 3 4" xfId="139"/>
    <cellStyle name="Normal 3 5" xfId="148"/>
    <cellStyle name="Normal 4" xfId="69"/>
    <cellStyle name="Normal 4 2" xfId="70"/>
    <cellStyle name="Normal 4 4" xfId="150"/>
    <cellStyle name="Normal 5" xfId="71"/>
    <cellStyle name="Normal 5 2" xfId="72"/>
    <cellStyle name="Normal 6" xfId="73"/>
    <cellStyle name="Normal 7" xfId="74"/>
    <cellStyle name="Normal 7 2" xfId="75"/>
    <cellStyle name="Normal 7 3" xfId="76"/>
    <cellStyle name="Normal 7 4" xfId="77"/>
    <cellStyle name="Normal 8" xfId="78"/>
    <cellStyle name="Normal 9" xfId="79"/>
    <cellStyle name="Normal 9 2" xfId="80"/>
    <cellStyle name="Note 2" xfId="81"/>
    <cellStyle name="Note 2 2" xfId="82"/>
    <cellStyle name="Note 2 3" xfId="83"/>
    <cellStyle name="Output" xfId="11" builtinId="21" customBuiltin="1"/>
    <cellStyle name="Percent" xfId="155" builtinId="5"/>
    <cellStyle name="Percent 2" xfId="135"/>
    <cellStyle name="Percent 2 2" xfId="147"/>
    <cellStyle name="Percent 3" xfId="138"/>
    <cellStyle name="rowfield" xfId="91"/>
    <cellStyle name="rowfield 2" xfId="99"/>
    <cellStyle name="rowfield 3" xfId="118"/>
    <cellStyle name="rowfield 3 2" xfId="144"/>
    <cellStyle name="rowfield 4" xfId="129"/>
    <cellStyle name="rowfield 4 2" xfId="152"/>
    <cellStyle name="Style1" xfId="85"/>
    <cellStyle name="Style2" xfId="86"/>
    <cellStyle name="Style3" xfId="87"/>
    <cellStyle name="Style4" xfId="88"/>
    <cellStyle name="Style4 2" xfId="89"/>
    <cellStyle name="Style5" xfId="90"/>
    <cellStyle name="Test" xfId="98"/>
    <cellStyle name="Test 2" xfId="109"/>
    <cellStyle name="Test 3" xfId="119"/>
    <cellStyle name="Test 4" xfId="130"/>
    <cellStyle name="Title" xfId="2" builtinId="15" customBuiltin="1"/>
    <cellStyle name="Total" xfId="17" builtinId="25" customBuiltin="1"/>
    <cellStyle name="Warning Text" xfId="15" builtinId="11" customBuiltin="1"/>
  </cellStyles>
  <dxfs count="797">
    <dxf>
      <numFmt numFmtId="166"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border outline="0">
        <left style="thin">
          <color indexed="64"/>
        </left>
        <right style="thin">
          <color indexed="64"/>
        </right>
        <top style="thin">
          <color indexed="64"/>
        </top>
        <bottom style="thin">
          <color indexed="64"/>
        </bottom>
      </border>
    </dxf>
    <dxf>
      <border outline="0">
        <bottom style="thin">
          <color indexed="64"/>
        </bottom>
      </border>
    </dxf>
    <dxf>
      <numFmt numFmtId="166" formatCode="0.0"/>
      <fill>
        <patternFill patternType="none">
          <fgColor indexed="64"/>
          <bgColor indexed="65"/>
        </patternFill>
      </fill>
      <border diagonalUp="0" diagonalDown="0">
        <left/>
        <right/>
        <top style="thin">
          <color indexed="64"/>
        </top>
        <bottom/>
        <vertical/>
        <horizontal/>
      </border>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border diagonalUp="0" diagonalDown="0">
        <left/>
        <right/>
        <top style="thin">
          <color indexed="64"/>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0" formatCode="General"/>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protection locked="1" hidden="0"/>
    </dxf>
    <dxf>
      <border outline="0">
        <left style="thin">
          <color indexed="64"/>
        </left>
        <right style="thin">
          <color indexed="64"/>
        </right>
        <top style="thin">
          <color indexed="64"/>
        </top>
        <bottom style="thin">
          <color indexed="64"/>
        </bottom>
      </border>
    </dxf>
    <dxf>
      <numFmt numFmtId="166" formatCode="0.0"/>
      <fill>
        <patternFill patternType="none">
          <fgColor indexed="64"/>
          <bgColor indexed="65"/>
        </patternFill>
      </fill>
    </dxf>
    <dxf>
      <numFmt numFmtId="0" formatCode="General"/>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protection locked="1" hidden="0"/>
    </dxf>
    <dxf>
      <border outline="0">
        <left style="thin">
          <color indexed="64"/>
        </left>
        <right style="thin">
          <color indexed="64"/>
        </right>
        <top style="thin">
          <color indexed="64"/>
        </top>
        <bottom style="thin">
          <color indexed="64"/>
        </bottom>
      </border>
    </dxf>
    <dxf>
      <border outline="0">
        <bottom style="thin">
          <color indexed="64"/>
        </bottom>
      </border>
    </dxf>
    <dxf>
      <numFmt numFmtId="166" formatCode="0.0"/>
      <fill>
        <patternFill patternType="none">
          <fgColor indexed="64"/>
          <bgColor indexed="65"/>
        </patternFill>
      </fill>
    </dxf>
    <dxf>
      <numFmt numFmtId="0" formatCode="General"/>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protection locked="1" hidden="0"/>
    </dxf>
    <dxf>
      <border outline="0">
        <left style="thin">
          <color indexed="64"/>
        </left>
        <right style="thin">
          <color indexed="64"/>
        </right>
        <top style="thin">
          <color indexed="64"/>
        </top>
        <bottom style="thin">
          <color indexed="64"/>
        </bottom>
      </border>
    </dxf>
    <dxf>
      <numFmt numFmtId="2" formatCode="0.00"/>
      <fill>
        <patternFill patternType="none">
          <fgColor indexed="64"/>
          <bgColor indexed="65"/>
        </patternFill>
      </fill>
    </dxf>
    <dxf>
      <numFmt numFmtId="0" formatCode="General"/>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border outline="0">
        <left style="thin">
          <color indexed="64"/>
        </left>
        <right style="thin">
          <color indexed="64"/>
        </right>
        <top style="thin">
          <color indexed="64"/>
        </top>
        <bottom style="thin">
          <color indexed="64"/>
        </bottom>
      </border>
    </dxf>
    <dxf>
      <border outline="0">
        <bottom style="thin">
          <color indexed="64"/>
        </bottom>
      </border>
    </dxf>
    <dxf>
      <numFmt numFmtId="2" formatCode="0.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Calibri"/>
        <scheme val="minor"/>
      </font>
      <numFmt numFmtId="165" formatCode="_-* #,##0.0_-;\-* #,##0.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Calibri"/>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Calibri"/>
        <scheme val="minor"/>
      </font>
      <numFmt numFmtId="165" formatCode="_-* #,##0.0_-;\-* #,##0.0_-;_-* &quot;-&quot;??_-;_-@_-"/>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5" formatCode="_-* #,##0.0_-;\-* #,##0.0_-;_-* &quot;-&quot;??_-;_-@_-"/>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_-* #,##0_-;\-* #,##0_-;_-* &quot;-&quot;??_-;_-@_-"/>
    </dxf>
    <dxf>
      <font>
        <b val="0"/>
        <i val="0"/>
        <strike val="0"/>
        <condense val="0"/>
        <extend val="0"/>
        <outline val="0"/>
        <shadow val="0"/>
        <u val="none"/>
        <vertAlign val="baseline"/>
        <sz val="11"/>
        <color theme="1"/>
        <name val="Calibri"/>
        <scheme val="minor"/>
      </font>
      <numFmt numFmtId="165" formatCode="_-* #,##0.0_-;\-* #,##0.0_-;_-* &quot;-&quot;??_-;_-@_-"/>
    </dxf>
    <dxf>
      <font>
        <b val="0"/>
        <i val="0"/>
        <strike val="0"/>
        <condense val="0"/>
        <extend val="0"/>
        <outline val="0"/>
        <shadow val="0"/>
        <u val="none"/>
        <vertAlign val="baseline"/>
        <sz val="11"/>
        <color theme="1"/>
        <name val="Calibri"/>
        <scheme val="minor"/>
      </font>
      <numFmt numFmtId="164" formatCode="_-* #,##0_-;\-* #,##0_-;_-* &quot;-&quot;??_-;_-@_-"/>
    </dxf>
    <dxf>
      <fill>
        <patternFill patternType="none">
          <fgColor indexed="64"/>
          <bgColor indexed="65"/>
        </patternFill>
      </fill>
    </dxf>
    <dxf>
      <fill>
        <patternFill patternType="none">
          <fgColor indexed="64"/>
          <bgColor indexed="65"/>
        </patternFill>
      </fill>
    </dxf>
    <dxf>
      <border outline="0">
        <top style="thin">
          <color indexed="64"/>
        </top>
      </border>
    </dxf>
    <dxf>
      <font>
        <b val="0"/>
        <i val="0"/>
        <strike val="0"/>
        <condense val="0"/>
        <extend val="0"/>
        <outline val="0"/>
        <shadow val="0"/>
        <u val="none"/>
        <vertAlign val="baseline"/>
        <sz val="11"/>
        <color theme="1"/>
        <name val="Calibri"/>
        <scheme val="minor"/>
      </font>
    </dxf>
    <dxf>
      <border outline="0">
        <bottom style="thin">
          <color theme="1"/>
        </bottom>
      </border>
    </dxf>
    <dxf>
      <font>
        <b val="0"/>
        <i val="0"/>
        <strike val="0"/>
        <condense val="0"/>
        <extend val="0"/>
        <outline val="0"/>
        <shadow val="0"/>
        <u val="none"/>
        <vertAlign val="baseline"/>
        <sz val="11"/>
        <color theme="1"/>
        <name val="Calibri"/>
        <scheme val="minor"/>
      </font>
      <numFmt numFmtId="164" formatCode="_-* #,##0_-;\-* #,##0_-;_-* &quot;-&quot;??_-;_-@_-"/>
    </dxf>
    <dxf>
      <font>
        <b val="0"/>
        <i val="0"/>
        <strike val="0"/>
        <condense val="0"/>
        <extend val="0"/>
        <outline val="0"/>
        <shadow val="0"/>
        <u val="none"/>
        <vertAlign val="baseline"/>
        <sz val="11"/>
        <color theme="1"/>
        <name val="Calibri"/>
        <scheme val="minor"/>
      </font>
      <numFmt numFmtId="165" formatCode="_-* #,##0.0_-;\-* #,##0.0_-;_-* &quot;-&quot;??_-;_-@_-"/>
    </dxf>
    <dxf>
      <font>
        <b val="0"/>
        <i val="0"/>
        <strike val="0"/>
        <condense val="0"/>
        <extend val="0"/>
        <outline val="0"/>
        <shadow val="0"/>
        <u val="none"/>
        <vertAlign val="baseline"/>
        <sz val="11"/>
        <color theme="1"/>
        <name val="Calibri"/>
        <scheme val="minor"/>
      </font>
      <numFmt numFmtId="164" formatCode="_-* #,##0_-;\-* #,##0_-;_-* &quot;-&quot;??_-;_-@_-"/>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64" formatCode="_-* #,##0_-;\-* #,##0_-;_-* &quot;-&quot;??_-;_-@_-"/>
    </dxf>
    <dxf>
      <font>
        <b val="0"/>
        <i val="0"/>
        <strike val="0"/>
        <condense val="0"/>
        <extend val="0"/>
        <outline val="0"/>
        <shadow val="0"/>
        <u val="none"/>
        <vertAlign val="baseline"/>
        <sz val="11"/>
        <color theme="1"/>
        <name val="Calibri"/>
        <scheme val="minor"/>
      </font>
      <numFmt numFmtId="165" formatCode="_-* #,##0.0_-;\-* #,##0.0_-;_-* &quot;-&quot;??_-;_-@_-"/>
    </dxf>
    <dxf>
      <font>
        <b val="0"/>
        <i val="0"/>
        <strike val="0"/>
        <condense val="0"/>
        <extend val="0"/>
        <outline val="0"/>
        <shadow val="0"/>
        <u val="none"/>
        <vertAlign val="baseline"/>
        <sz val="11"/>
        <color theme="1"/>
        <name val="Calibri"/>
        <scheme val="minor"/>
      </font>
      <numFmt numFmtId="164" formatCode="_-* #,##0_-;\-* #,##0_-;_-* &quot;-&quot;??_-;_-@_-"/>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dxf>
    <dxf>
      <border diagonalUp="0" diagonalDown="0">
        <left/>
        <right style="thin">
          <color indexed="64"/>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style="thin">
          <color indexed="64"/>
        </left>
        <right/>
        <top style="thin">
          <color auto="1"/>
        </top>
        <bottom style="thin">
          <color auto="1"/>
        </bottom>
        <vertical/>
        <horizontal style="thin">
          <color auto="1"/>
        </horizontal>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dxf>
    <dxf>
      <numFmt numFmtId="166" formatCode="0.0"/>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border diagonalUp="0" diagonalDown="0">
        <left/>
        <right style="thin">
          <color indexed="64"/>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border diagonalUp="0" diagonalDown="0">
        <left style="thin">
          <color indexed="64"/>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ill>
        <patternFill patternType="none">
          <fgColor indexed="64"/>
          <bgColor indexed="65"/>
        </patternFill>
      </fill>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border outline="0">
        <bottom style="thin">
          <color indexed="64"/>
        </bottom>
      </border>
    </dxf>
    <dxf>
      <fill>
        <patternFill patternType="solid">
          <fgColor indexed="64"/>
          <bgColor theme="0" tint="-4.9989318521683403E-2"/>
        </patternFill>
      </fill>
    </dxf>
    <dxf>
      <numFmt numFmtId="166" formatCode="0.0"/>
      <fill>
        <patternFill patternType="none">
          <fgColor indexed="64"/>
          <bgColor indexed="65"/>
        </patternFill>
      </fill>
    </dxf>
    <dxf>
      <numFmt numFmtId="166"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numFmt numFmtId="166"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dxf>
    <dxf>
      <numFmt numFmtId="165" formatCode="_-* #,##0.0_-;\-* #,##0.0_-;_-* &quot;-&quot;??_-;_-@_-"/>
      <fill>
        <patternFill patternType="none">
          <fgColor indexed="64"/>
          <bgColor indexed="65"/>
        </patternFill>
      </fill>
    </dxf>
    <dxf>
      <numFmt numFmtId="165" formatCode="_-* #,##0.0_-;\-* #,##0.0_-;_-* &quot;-&quot;??_-;_-@_-"/>
      <fill>
        <patternFill patternType="none">
          <fgColor indexed="64"/>
          <bgColor indexed="65"/>
        </patternFill>
      </fill>
    </dxf>
    <dxf>
      <numFmt numFmtId="165" formatCode="_-* #,##0.0_-;\-* #,##0.0_-;_-* &quot;-&quot;??_-;_-@_-"/>
      <fill>
        <patternFill patternType="none">
          <fgColor indexed="64"/>
          <bgColor indexed="65"/>
        </patternFill>
      </fill>
    </dxf>
    <dxf>
      <numFmt numFmtId="165" formatCode="_-* #,##0.0_-;\-* #,##0.0_-;_-* &quot;-&quot;??_-;_-@_-"/>
      <fill>
        <patternFill patternType="none">
          <fgColor indexed="64"/>
          <bgColor indexed="65"/>
        </patternFill>
      </fill>
    </dxf>
    <dxf>
      <numFmt numFmtId="165" formatCode="_-* #,##0.0_-;\-* #,##0.0_-;_-* &quot;-&quot;??_-;_-@_-"/>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ill>
        <patternFill patternType="none">
          <fgColor indexed="64"/>
          <bgColor indexed="65"/>
        </patternFill>
      </fill>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0" hidden="0"/>
    </dxf>
    <dxf>
      <font>
        <strike val="0"/>
        <outline val="0"/>
        <shadow val="0"/>
        <u val="none"/>
        <vertAlign val="baseline"/>
        <sz val="10"/>
        <name val="Arial"/>
        <scheme val="none"/>
      </font>
      <numFmt numFmtId="0" formatCode="General"/>
      <fill>
        <patternFill patternType="none">
          <fgColor indexed="64"/>
          <bgColor indexed="65"/>
        </patternFill>
      </fill>
    </dxf>
    <dxf>
      <font>
        <strike val="0"/>
        <outline val="0"/>
        <shadow val="0"/>
        <u val="none"/>
        <vertAlign val="baseline"/>
        <sz val="10"/>
        <name val="Arial"/>
        <scheme val="none"/>
      </font>
      <numFmt numFmtId="0" formatCode="General"/>
      <fill>
        <patternFill patternType="none">
          <fgColor indexed="64"/>
          <bgColor indexed="65"/>
        </patternFill>
      </fill>
    </dxf>
    <dxf>
      <font>
        <strike val="0"/>
        <outline val="0"/>
        <shadow val="0"/>
        <u val="none"/>
        <vertAlign val="baseline"/>
        <sz val="10"/>
        <name val="Arial"/>
        <scheme val="none"/>
      </font>
      <numFmt numFmtId="0" formatCode="General"/>
      <fill>
        <patternFill patternType="none">
          <fgColor indexed="64"/>
          <bgColor indexed="65"/>
        </patternFill>
      </fill>
    </dxf>
    <dxf>
      <font>
        <strike val="0"/>
        <outline val="0"/>
        <shadow val="0"/>
        <u val="none"/>
        <vertAlign val="baseline"/>
        <sz val="10"/>
        <name val="Arial"/>
        <scheme val="none"/>
      </font>
      <numFmt numFmtId="0" formatCode="General"/>
      <fill>
        <patternFill patternType="none">
          <fgColor indexed="64"/>
          <bgColor indexed="65"/>
        </patternFill>
      </fill>
    </dxf>
    <dxf>
      <font>
        <strike val="0"/>
        <outline val="0"/>
        <shadow val="0"/>
        <u val="none"/>
        <vertAlign val="baseline"/>
        <sz val="10"/>
        <name val="Arial"/>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ill>
        <patternFill patternType="none">
          <fgColor indexed="64"/>
          <bgColor indexed="65"/>
        </patternFill>
      </fill>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_-* #,##0_-;\-* #,##0_-;_-* &quot;-&quot;??_-;_-@_-"/>
      <fill>
        <patternFill patternType="solid">
          <fgColor indexed="64"/>
          <bgColor theme="0" tint="-0.14999847407452621"/>
        </patternFill>
      </fill>
      <protection locked="0" hidden="0"/>
    </dxf>
    <dxf>
      <font>
        <strike val="0"/>
        <outline val="0"/>
        <shadow val="0"/>
        <u val="none"/>
        <vertAlign val="baseline"/>
        <sz val="10"/>
        <name val="Arial"/>
        <scheme val="none"/>
      </font>
      <numFmt numFmtId="166" formatCode="0.0"/>
      <fill>
        <patternFill patternType="solid">
          <fgColor indexed="64"/>
          <bgColor theme="0" tint="-0.14999847407452621"/>
        </patternFill>
      </fill>
    </dxf>
    <dxf>
      <font>
        <strike val="0"/>
        <outline val="0"/>
        <shadow val="0"/>
        <u val="none"/>
        <vertAlign val="baseline"/>
        <sz val="10"/>
        <name val="Arial"/>
        <scheme val="none"/>
      </font>
      <numFmt numFmtId="166" formatCode="0.0"/>
      <fill>
        <patternFill patternType="solid">
          <fgColor indexed="64"/>
          <bgColor theme="0" tint="-0.14999847407452621"/>
        </patternFill>
      </fill>
    </dxf>
    <dxf>
      <font>
        <strike val="0"/>
        <outline val="0"/>
        <shadow val="0"/>
        <u val="none"/>
        <vertAlign val="baseline"/>
        <sz val="10"/>
        <name val="Arial"/>
        <scheme val="none"/>
      </font>
      <numFmt numFmtId="166" formatCode="0.0"/>
      <fill>
        <patternFill patternType="solid">
          <fgColor indexed="64"/>
          <bgColor theme="0" tint="-0.14999847407452621"/>
        </patternFill>
      </fill>
    </dxf>
    <dxf>
      <font>
        <strike val="0"/>
        <outline val="0"/>
        <shadow val="0"/>
        <u val="none"/>
        <vertAlign val="baseline"/>
        <sz val="10"/>
        <name val="Arial"/>
        <scheme val="none"/>
      </font>
      <numFmt numFmtId="166" formatCode="0.0"/>
      <fill>
        <patternFill patternType="solid">
          <fgColor indexed="64"/>
          <bgColor theme="0" tint="-0.14999847407452621"/>
        </patternFill>
      </fill>
    </dxf>
    <dxf>
      <font>
        <strike val="0"/>
        <outline val="0"/>
        <shadow val="0"/>
        <u val="none"/>
        <vertAlign val="baseline"/>
        <sz val="10"/>
        <name val="Arial"/>
        <scheme val="none"/>
      </font>
      <numFmt numFmtId="166" formatCode="0.0"/>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 #,##0_-;\-* #,##0_-;_-* &quot;-&quot;??_-;_-@_-"/>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protection locked="1" hidden="1"/>
    </dxf>
    <dxf>
      <border outline="0">
        <left style="thin">
          <color indexed="64"/>
        </left>
        <right style="thin">
          <color indexed="64"/>
        </right>
        <top style="thin">
          <color indexed="64"/>
        </top>
        <bottom style="thin">
          <color indexed="64"/>
        </bottom>
      </border>
    </dxf>
    <dxf>
      <border outline="0">
        <bottom style="thin">
          <color theme="1"/>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border outline="0">
        <left style="thin">
          <color indexed="64"/>
        </lef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dxf>
    <dxf>
      <numFmt numFmtId="169" formatCode="#,##0.0"/>
      <fill>
        <patternFill patternType="none">
          <fgColor indexed="64"/>
          <bgColor indexed="65"/>
        </patternFill>
      </fill>
    </dxf>
    <dxf>
      <numFmt numFmtId="169" formatCode="#,##0.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font>
        <strike val="0"/>
        <outline val="0"/>
        <shadow val="0"/>
        <u val="none"/>
        <vertAlign val="baseline"/>
        <sz val="10"/>
        <color theme="1"/>
        <name val="Arial"/>
        <scheme val="none"/>
      </font>
      <numFmt numFmtId="166" formatCode="0.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rder>
    </dxf>
    <dxf>
      <fill>
        <patternFill patternType="none">
          <fgColor indexed="64"/>
          <bgColor indexed="65"/>
        </patternFill>
      </fill>
    </dxf>
    <dxf>
      <border outline="0">
        <bottom style="thin">
          <color indexed="64"/>
        </bottom>
      </border>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499984740745262"/>
        </patternFill>
      </fill>
      <alignment horizontal="right" vertical="bottom" textRotation="0" wrapText="0" indent="0" justifyLastLine="0" shrinkToFit="0" readingOrder="0"/>
    </dxf>
    <dxf>
      <numFmt numFmtId="3" formatCode="#,##0"/>
      <fill>
        <patternFill patternType="none">
          <fgColor indexed="64"/>
          <bgColor indexed="65"/>
        </patternFill>
      </fill>
    </dxf>
    <dxf>
      <numFmt numFmtId="169" formatCode="#,##0.0"/>
      <fill>
        <patternFill patternType="none">
          <fgColor indexed="64"/>
          <bgColor indexed="65"/>
        </patternFill>
      </fill>
      <protection locked="0" hidden="0"/>
    </dxf>
    <dxf>
      <numFmt numFmtId="169" formatCode="#,##0.0"/>
      <fill>
        <patternFill patternType="none">
          <fgColor indexed="64"/>
          <bgColor indexed="65"/>
        </patternFill>
      </fill>
      <protection locked="0" hidden="0"/>
    </dxf>
    <dxf>
      <numFmt numFmtId="169" formatCode="#,##0.0"/>
      <fill>
        <patternFill patternType="none">
          <fgColor indexed="64"/>
          <bgColor indexed="65"/>
        </patternFill>
      </fill>
      <protection locked="0" hidden="0"/>
    </dxf>
    <dxf>
      <numFmt numFmtId="169" formatCode="#,##0.0"/>
      <fill>
        <patternFill patternType="none">
          <fgColor indexed="64"/>
          <bgColor indexed="65"/>
        </patternFill>
      </fill>
      <protection locked="0" hidden="0"/>
    </dxf>
    <dxf>
      <numFmt numFmtId="169" formatCode="#,##0.0"/>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ill>
        <patternFill patternType="none">
          <fgColor indexed="64"/>
          <bgColor indexed="65"/>
        </patternFill>
      </fill>
      <protection locked="0" hidden="0"/>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499984740745262"/>
        </patternFill>
      </fill>
      <alignment horizontal="right" vertical="bottom" textRotation="0" wrapText="0" indent="0" justifyLastLine="0" shrinkToFit="0" readingOrder="0"/>
    </dxf>
    <dxf>
      <numFmt numFmtId="164" formatCode="_-* #,##0_-;\-* #,##0_-;_-* &quot;-&quot;??_-;_-@_-"/>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499984740745262"/>
        </patternFill>
      </fill>
      <alignment horizontal="right" vertical="bottom" textRotation="0" wrapText="1" indent="0" justifyLastLine="0" shrinkToFit="0" readingOrder="0"/>
    </dxf>
    <dxf>
      <numFmt numFmtId="164" formatCode="_-* #,##0_-;\-* #,##0_-;_-* &quot;-&quot;??_-;_-@_-"/>
      <fill>
        <patternFill patternType="none">
          <fgColor indexed="64"/>
          <bgColor indexed="65"/>
        </patternFill>
      </fill>
    </dxf>
    <dxf>
      <numFmt numFmtId="169" formatCode="#,##0.0"/>
      <protection locked="0" hidden="0"/>
    </dxf>
    <dxf>
      <numFmt numFmtId="169" formatCode="#,##0.0"/>
      <protection locked="0" hidden="0"/>
    </dxf>
    <dxf>
      <numFmt numFmtId="169" formatCode="#,##0.0"/>
      <protection locked="0" hidden="0"/>
    </dxf>
    <dxf>
      <numFmt numFmtId="169" formatCode="#,##0.0"/>
      <protection locked="0" hidden="0"/>
    </dxf>
    <dxf>
      <numFmt numFmtId="169" formatCode="#,##0.0"/>
      <protection locked="0" hidden="0"/>
    </dxf>
    <dxf>
      <numFmt numFmtId="169" formatCode="#,##0.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499984740745262"/>
        </patternFill>
      </fill>
      <alignment horizontal="right" vertical="bottom" textRotation="0" wrapText="1" indent="0" justifyLastLine="0" shrinkToFit="0" readingOrder="0"/>
    </dxf>
    <dxf>
      <numFmt numFmtId="169" formatCode="#,##0.0"/>
      <fill>
        <patternFill patternType="none">
          <fgColor indexed="64"/>
          <bgColor indexed="65"/>
        </patternFill>
      </fill>
    </dxf>
    <dxf>
      <numFmt numFmtId="166" formatCode="0.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166" formatCode="0.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ill>
        <patternFill patternType="none">
          <fgColor indexed="64"/>
          <bgColor indexed="65"/>
        </patternFill>
      </fill>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0" indent="0" justifyLastLine="0" shrinkToFit="0" readingOrder="0"/>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border diagonalUp="0" diagonalDown="0">
        <left/>
        <right style="thin">
          <color indexed="64"/>
        </right>
        <top style="thin">
          <color auto="1"/>
        </top>
        <bottom style="thin">
          <color auto="1"/>
        </bottom>
        <vertical/>
        <horizontal style="thin">
          <color auto="1"/>
        </horizontal>
      </border>
    </dxf>
    <dxf>
      <numFmt numFmtId="3" formatCode="#,##0"/>
      <fill>
        <patternFill patternType="none">
          <fgColor indexed="64"/>
          <bgColor indexed="65"/>
        </patternFill>
      </fill>
      <border diagonalUp="0" diagonalDown="0">
        <left/>
        <right/>
        <top style="thin">
          <color auto="1"/>
        </top>
        <bottom style="thin">
          <color auto="1"/>
        </bottom>
        <vertical/>
        <horizontal style="thin">
          <color auto="1"/>
        </horizontal>
      </border>
    </dxf>
    <dxf>
      <numFmt numFmtId="3" formatCode="#,##0"/>
      <fill>
        <patternFill patternType="none">
          <fgColor indexed="64"/>
          <bgColor indexed="65"/>
        </patternFill>
      </fill>
      <border diagonalUp="0" diagonalDown="0">
        <left/>
        <right/>
        <top style="thin">
          <color auto="1"/>
        </top>
        <bottom style="thin">
          <color auto="1"/>
        </bottom>
        <vertical/>
        <horizontal style="thin">
          <color auto="1"/>
        </horizontal>
      </border>
    </dxf>
    <dxf>
      <numFmt numFmtId="3" formatCode="#,##0"/>
      <fill>
        <patternFill patternType="none">
          <fgColor indexed="64"/>
          <bgColor indexed="65"/>
        </patternFill>
      </fill>
      <border diagonalUp="0" diagonalDown="0">
        <left/>
        <right/>
        <top style="thin">
          <color auto="1"/>
        </top>
        <bottom style="thin">
          <color auto="1"/>
        </bottom>
        <vertical/>
        <horizontal style="thin">
          <color auto="1"/>
        </horizontal>
      </border>
    </dxf>
    <dxf>
      <numFmt numFmtId="3" formatCode="#,##0"/>
      <fill>
        <patternFill patternType="none">
          <fgColor indexed="64"/>
          <bgColor indexed="65"/>
        </patternFill>
      </fill>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numFmt numFmtId="170" formatCode="0.0%"/>
      <fill>
        <patternFill patternType="none">
          <fgColor indexed="64"/>
          <bgColor indexed="65"/>
        </patternFill>
      </fill>
    </dxf>
    <dxf>
      <font>
        <strike val="0"/>
        <outline val="0"/>
        <shadow val="0"/>
        <u val="none"/>
        <vertAlign val="baseline"/>
        <sz val="11"/>
        <name val="Calibri"/>
        <scheme val="minor"/>
      </font>
      <numFmt numFmtId="3" formatCode="#,##0"/>
      <fill>
        <patternFill patternType="none">
          <fgColor indexed="64"/>
          <bgColor indexed="65"/>
        </patternFill>
      </fill>
    </dxf>
    <dxf>
      <font>
        <strike val="0"/>
        <outline val="0"/>
        <shadow val="0"/>
        <u val="none"/>
        <vertAlign val="baseline"/>
        <sz val="11"/>
        <name val="Calibri"/>
        <scheme val="minor"/>
      </font>
      <numFmt numFmtId="3" formatCode="#,##0"/>
      <fill>
        <patternFill patternType="none">
          <fgColor indexed="64"/>
          <bgColor indexed="65"/>
        </patternFill>
      </fill>
    </dxf>
    <dxf>
      <font>
        <strike val="0"/>
        <outline val="0"/>
        <shadow val="0"/>
        <u val="none"/>
        <vertAlign val="baseline"/>
        <sz val="11"/>
        <name val="Calibri"/>
        <scheme val="minor"/>
      </font>
      <numFmt numFmtId="3" formatCode="#,##0"/>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dxf>
    <dxf>
      <numFmt numFmtId="3" formatCode="#,##0"/>
      <fill>
        <patternFill patternType="none">
          <fgColor indexed="64"/>
          <bgColor indexed="65"/>
        </patternFill>
      </fill>
      <border diagonalUp="0" diagonalDown="0">
        <left/>
        <right style="thin">
          <color indexed="64"/>
        </right>
        <top style="thin">
          <color auto="1"/>
        </top>
        <bottom style="thin">
          <color auto="1"/>
        </bottom>
        <vertical/>
        <horizontal style="thin">
          <color auto="1"/>
        </horizontal>
      </border>
    </dxf>
    <dxf>
      <numFmt numFmtId="3" formatCode="#,##0"/>
      <fill>
        <patternFill patternType="none">
          <fgColor indexed="64"/>
          <bgColor indexed="65"/>
        </patternFill>
      </fill>
      <border diagonalUp="0" diagonalDown="0">
        <left/>
        <right/>
        <top style="thin">
          <color auto="1"/>
        </top>
        <bottom style="thin">
          <color auto="1"/>
        </bottom>
        <vertical/>
        <horizontal style="thin">
          <color auto="1"/>
        </horizontal>
      </border>
    </dxf>
    <dxf>
      <numFmt numFmtId="3" formatCode="#,##0"/>
      <fill>
        <patternFill patternType="none">
          <fgColor indexed="64"/>
          <bgColor indexed="65"/>
        </patternFill>
      </fill>
      <border diagonalUp="0" diagonalDown="0">
        <left style="thin">
          <color indexed="64"/>
        </left>
        <right/>
        <top style="thin">
          <color auto="1"/>
        </top>
        <bottom style="thin">
          <color auto="1"/>
        </bottom>
        <vertical/>
        <horizontal style="thin">
          <color auto="1"/>
        </horizontal>
      </border>
    </dxf>
    <dxf>
      <border diagonalUp="0" diagonalDown="0">
        <left/>
        <right style="thin">
          <color indexed="64"/>
        </right>
        <top/>
        <bottom/>
        <vertical/>
        <horizontal/>
      </border>
    </dxf>
    <dxf>
      <border outline="0">
        <left style="thin">
          <color indexed="64"/>
        </left>
        <right style="thin">
          <color indexed="64"/>
        </right>
        <bottom style="thin">
          <color indexed="64"/>
        </bottom>
      </border>
    </dxf>
    <dxf>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border diagonalUp="0" diagonalDown="0">
        <left/>
        <right style="thin">
          <color indexed="64"/>
        </right>
        <top/>
        <bottom/>
        <vertical/>
        <horizontal/>
      </border>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bottom/>
        <vertical/>
        <horizontal/>
      </border>
      <protection locked="1" hidden="1"/>
    </dxf>
    <dxf>
      <border outline="0">
        <top style="thin">
          <color indexed="64"/>
        </top>
        <bottom style="thin">
          <color indexed="64"/>
        </bottom>
      </border>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numFmt numFmtId="166" formatCode="0.0"/>
      <fill>
        <patternFill patternType="none">
          <fgColor indexed="64"/>
          <bgColor indexed="65"/>
        </patternFill>
      </fill>
      <alignment horizontal="right" vertical="bottom" textRotation="0" wrapText="0" indent="0" justifyLastLine="0" shrinkToFit="0" readingOrder="0"/>
      <protection locked="1" hidden="1"/>
    </dxf>
    <dxf>
      <numFmt numFmtId="166" formatCode="0.0"/>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6" formatCode="0.0"/>
      <protection locked="1" hidden="1"/>
    </dxf>
    <dxf>
      <font>
        <b val="0"/>
        <i val="0"/>
        <strike val="0"/>
        <condense val="0"/>
        <extend val="0"/>
        <outline val="0"/>
        <shadow val="0"/>
        <u val="none"/>
        <vertAlign val="baseline"/>
        <sz val="11"/>
        <color theme="1"/>
        <name val="Calibri"/>
        <scheme val="minor"/>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Calibri"/>
        <scheme val="minor"/>
      </font>
      <numFmt numFmtId="166" formatCode="0.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strike val="0"/>
        <outline val="0"/>
        <shadow val="0"/>
        <u val="none"/>
        <vertAlign val="baseline"/>
        <sz val="10"/>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11"/>
        <color theme="1"/>
        <name val="Calibri"/>
        <scheme val="minor"/>
      </font>
      <numFmt numFmtId="166" formatCode="0.0"/>
      <fill>
        <patternFill patternType="solid">
          <fgColor indexed="64"/>
          <bgColor theme="0" tint="-0.14999847407452621"/>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11"/>
        <color theme="1"/>
        <name val="Calibri"/>
        <scheme val="minor"/>
      </font>
      <numFmt numFmtId="166" formatCode="0.0"/>
      <fill>
        <patternFill patternType="solid">
          <fgColor indexed="64"/>
          <bgColor theme="0" tint="-0.14999847407452621"/>
        </patternFill>
      </fill>
      <alignment horizontal="right" vertical="bottom" textRotation="0" wrapText="0" indent="0" justifyLastLine="0" shrinkToFit="0" readingOrder="0"/>
      <protection locked="1" hidden="1"/>
    </dxf>
    <dxf>
      <font>
        <strike val="0"/>
        <outline val="0"/>
        <shadow val="0"/>
        <u val="none"/>
        <vertAlign val="baseline"/>
        <sz val="10"/>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border>
    </dxf>
    <dxf>
      <protection locked="1" hidden="1"/>
    </dxf>
    <dxf>
      <font>
        <b/>
        <i val="0"/>
        <strike val="0"/>
        <condense val="0"/>
        <extend val="0"/>
        <outline val="0"/>
        <shadow val="0"/>
        <u val="none"/>
        <vertAlign val="baseline"/>
        <sz val="10"/>
        <color auto="1"/>
        <name val="Calibri"/>
        <scheme val="minor"/>
      </font>
      <numFmt numFmtId="164" formatCode="_-* #,##0_-;\-* #,##0_-;_-* &quot;-&quot;??_-;_-@_-"/>
      <fill>
        <patternFill patternType="solid">
          <fgColor indexed="64"/>
          <bgColor theme="0"/>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protection locked="1" hidden="1"/>
    </dxf>
    <dxf>
      <border outline="0">
        <bottom style="thin">
          <color indexed="64"/>
        </bottom>
      </border>
    </dxf>
    <dxf>
      <protection locked="1" hidden="1"/>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bottom"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ill>
        <patternFill patternType="none">
          <fgColor indexed="64"/>
          <bgColor indexed="65"/>
        </patternFill>
      </fil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numFmt numFmtId="3" formatCode="#,##0"/>
      <fill>
        <patternFill patternType="none">
          <fgColor indexed="64"/>
          <bgColor indexed="65"/>
        </patternFill>
      </fill>
      <border diagonalUp="0" diagonalDown="0">
        <left/>
        <right style="thin">
          <color indexed="64"/>
        </right>
        <top/>
        <bottom/>
        <vertical/>
        <horizontal/>
      </border>
      <protection locked="1" hidden="1"/>
    </dxf>
    <dxf>
      <border outline="0">
        <left style="thin">
          <color indexed="64"/>
        </left>
        <right style="thin">
          <color indexed="64"/>
        </right>
        <top style="thin">
          <color indexed="64"/>
        </top>
      </border>
    </dxf>
    <dxf>
      <protection locked="1" hidden="1"/>
    </dxf>
    <dxf>
      <border outline="0">
        <bottom style="thin">
          <color indexed="64"/>
        </bottom>
      </border>
    </dxf>
    <dxf>
      <protection locked="1" hidden="1"/>
    </dxf>
    <dxf>
      <numFmt numFmtId="3" formatCode="#,##0"/>
      <fill>
        <patternFill patternType="none">
          <fgColor indexed="64"/>
          <bgColor indexed="65"/>
        </patternFill>
      </fill>
      <border diagonalUp="0" diagonalDown="0">
        <left style="thin">
          <color indexed="64"/>
        </left>
        <right/>
        <top/>
        <bottom/>
        <vertical/>
        <horizontal/>
      </border>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protection locked="1" hidden="1"/>
    </dxf>
    <dxf>
      <border outline="0">
        <left style="thin">
          <color indexed="64"/>
        </left>
        <right style="thin">
          <color indexed="64"/>
        </right>
        <top style="thin">
          <color indexed="64"/>
        </top>
      </border>
    </dxf>
    <dxf>
      <protection locked="1" hidden="1"/>
    </dxf>
    <dxf>
      <border outline="0">
        <bottom style="thin">
          <color indexed="64"/>
        </bottom>
      </border>
    </dxf>
    <dxf>
      <protection locked="1" hidden="1"/>
    </dxf>
    <dxf>
      <protection locked="1" hidden="1"/>
    </dxf>
    <dxf>
      <protection locked="1" hidden="1"/>
    </dxf>
    <dxf>
      <protection locked="1" hidden="1"/>
    </dxf>
    <dxf>
      <protection locked="1" hidden="1"/>
    </dxf>
    <dxf>
      <protection locked="1" hidden="1"/>
    </dxf>
    <dxf>
      <protection locked="1" hidden="1"/>
    </dxf>
    <dxf>
      <border outline="0">
        <left style="thin">
          <color indexed="64"/>
        </left>
        <right style="thin">
          <color indexed="64"/>
        </right>
        <top style="thin">
          <color indexed="64"/>
        </top>
        <bottom style="thin">
          <color indexed="64"/>
        </bottom>
      </border>
    </dxf>
    <dxf>
      <protection locked="1" hidden="1"/>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numFmt numFmtId="166" formatCode="0.0"/>
      <fill>
        <patternFill patternType="none">
          <fgColor indexed="64"/>
          <bgColor indexed="65"/>
        </patternFill>
      </fill>
      <border diagonalUp="0" diagonalDown="0">
        <left/>
        <right style="thin">
          <color indexed="64"/>
        </right>
        <top style="thin">
          <color auto="1"/>
        </top>
        <bottom style="thin">
          <color auto="1"/>
        </bottom>
        <vertical/>
        <horizontal style="thin">
          <color auto="1"/>
        </horizontal>
      </border>
      <protection locked="1" hidden="1"/>
    </dxf>
    <dxf>
      <numFmt numFmtId="166" formatCode="0.0"/>
      <fill>
        <patternFill patternType="none">
          <fgColor indexed="64"/>
          <bgColor indexed="65"/>
        </patternFill>
      </fill>
      <border diagonalUp="0" diagonalDown="0">
        <left/>
        <right/>
        <top style="thin">
          <color auto="1"/>
        </top>
        <bottom style="thin">
          <color auto="1"/>
        </bottom>
        <vertical/>
        <horizontal style="thin">
          <color auto="1"/>
        </horizontal>
      </border>
      <protection locked="1" hidden="1"/>
    </dxf>
    <dxf>
      <numFmt numFmtId="166" formatCode="0.0"/>
      <fill>
        <patternFill patternType="none">
          <fgColor indexed="64"/>
          <bgColor indexed="65"/>
        </patternFill>
      </fill>
      <border diagonalUp="0" diagonalDown="0">
        <left style="thin">
          <color indexed="64"/>
        </left>
        <right/>
        <top style="thin">
          <color auto="1"/>
        </top>
        <bottom style="thin">
          <color auto="1"/>
        </bottom>
        <vertical/>
        <horizontal style="thin">
          <color auto="1"/>
        </horizontal>
      </border>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bottom/>
        <vertical/>
        <horizontal/>
      </border>
      <protection locked="1" hidden="1"/>
    </dxf>
    <dxf>
      <border diagonalUp="0" diagonalDown="0">
        <left/>
        <right style="thin">
          <color indexed="64"/>
        </right>
        <top/>
        <bottom/>
        <vertical/>
        <horizontal/>
      </border>
      <protection locked="1" hidden="1"/>
    </dxf>
    <dxf>
      <border outline="0">
        <left style="thin">
          <color indexed="64"/>
        </left>
        <right style="thin">
          <color indexed="64"/>
        </right>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val="0"/>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numFmt numFmtId="3" formatCode="#,##0"/>
      <fill>
        <patternFill patternType="none">
          <fgColor indexed="64"/>
          <bgColor indexed="65"/>
        </patternFill>
      </fill>
      <protection locked="1" hidden="1"/>
    </dxf>
    <dxf>
      <numFmt numFmtId="166" formatCode="0.0"/>
      <fill>
        <patternFill patternType="none">
          <fgColor indexed="64"/>
          <bgColor indexed="65"/>
        </patternFill>
      </fill>
      <border diagonalUp="0" diagonalDown="0">
        <left/>
        <right style="thin">
          <color indexed="64"/>
        </right>
        <top/>
        <bottom/>
        <vertical/>
        <horizontal/>
      </border>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ill>
        <patternFill patternType="none">
          <fgColor indexed="64"/>
          <bgColor indexed="65"/>
        </patternFill>
      </fill>
      <protection locked="1" hidden="1"/>
    </dxf>
    <dxf>
      <fill>
        <patternFill patternType="solid">
          <fgColor indexed="64"/>
          <bgColor theme="0" tint="-0.249977111117893"/>
        </patternFill>
      </fill>
      <protection locked="1" hidden="1"/>
    </dxf>
    <dxf>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border diagonalUp="0" diagonalDown="0">
        <left/>
        <right style="thin">
          <color indexed="64"/>
        </right>
        <top/>
        <bottom/>
        <vertical/>
        <horizontal/>
      </border>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bottom/>
        <vertical/>
        <horizontal/>
      </border>
      <protection locked="1" hidden="1"/>
    </dxf>
    <dxf>
      <border outline="0">
        <right style="thin">
          <color indexed="64"/>
        </right>
        <top style="thin">
          <color indexed="64"/>
        </top>
      </border>
    </dxf>
    <dxf>
      <protection locked="1" hidden="1"/>
    </dxf>
    <dxf>
      <fill>
        <patternFill patternType="solid">
          <fgColor indexed="64"/>
          <bgColor theme="0" tint="-0.249977111117893"/>
        </patternFill>
      </fill>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border outline="0">
        <left style="thin">
          <color indexed="64"/>
        </left>
        <right style="thin">
          <color indexed="64"/>
        </right>
        <top style="thin">
          <color indexed="64"/>
        </top>
        <bottom style="thin">
          <color indexed="64"/>
        </bottom>
      </border>
    </dxf>
    <dxf>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numFmt numFmtId="0" formatCode="General"/>
      <fill>
        <patternFill patternType="none">
          <fgColor indexed="64"/>
          <bgColor indexed="65"/>
        </patternFill>
      </fill>
      <border diagonalUp="0" diagonalDown="0">
        <left/>
        <right style="thin">
          <color indexed="64"/>
        </right>
        <top/>
        <bottom/>
        <vertical/>
        <horizontal/>
      </border>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center" textRotation="0" wrapText="1" indent="0" justifyLastLine="0" shrinkToFit="0" readingOrder="0"/>
      <protection locked="1" hidden="1"/>
    </dxf>
    <dxf>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protection locked="1" hidden="1"/>
    </dxf>
    <dxf>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top style="thin">
          <color indexed="64"/>
        </top>
      </border>
    </dxf>
    <dxf>
      <protection locked="1" hidden="1"/>
    </dxf>
    <dxf>
      <font>
        <b val="0"/>
        <i val="0"/>
        <strike val="0"/>
        <condense val="0"/>
        <extend val="0"/>
        <outline val="0"/>
        <shadow val="0"/>
        <u val="none"/>
        <vertAlign val="baseline"/>
        <sz val="11"/>
        <color theme="0"/>
        <name val="Calibri"/>
        <scheme val="minor"/>
      </font>
      <numFmt numFmtId="3" formatCode="#,##0"/>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1"/>
        <color theme="1"/>
        <name val="Calibri"/>
        <scheme val="minor"/>
      </font>
      <numFmt numFmtId="169" formatCode="#,##0.0"/>
      <fill>
        <patternFill patternType="none">
          <fgColor indexed="64"/>
          <bgColor indexed="65"/>
        </patternFill>
      </fill>
      <protection locked="1" hidden="1"/>
    </dxf>
    <dxf>
      <font>
        <b val="0"/>
        <i val="0"/>
        <strike val="0"/>
        <condense val="0"/>
        <extend val="0"/>
        <outline val="0"/>
        <shadow val="0"/>
        <u val="none"/>
        <vertAlign val="baseline"/>
        <sz val="11"/>
        <color theme="1"/>
        <name val="Calibri"/>
        <scheme val="minor"/>
      </font>
      <numFmt numFmtId="167" formatCode="0_ ;\-0\ "/>
      <fill>
        <patternFill patternType="none">
          <fgColor indexed="64"/>
          <bgColor indexed="65"/>
        </patternFill>
      </fill>
      <protection locked="1" hidden="1"/>
    </dxf>
    <dxf>
      <font>
        <b val="0"/>
        <i val="0"/>
        <strike val="0"/>
        <condense val="0"/>
        <extend val="0"/>
        <outline val="0"/>
        <shadow val="0"/>
        <u val="none"/>
        <vertAlign val="baseline"/>
        <sz val="11"/>
        <color theme="1"/>
        <name val="Calibri"/>
        <scheme val="minor"/>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1"/>
        <color theme="1"/>
        <name val="Calibri"/>
        <scheme val="minor"/>
      </font>
      <numFmt numFmtId="165" formatCode="_-* #,##0.0_-;\-* #,##0.0_-;_-* &quot;-&quot;??_-;_-@_-"/>
      <fill>
        <patternFill patternType="none">
          <fgColor indexed="64"/>
          <bgColor indexed="65"/>
        </patternFill>
      </fill>
      <protection locked="1" hidden="1"/>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Calibri"/>
        <scheme val="minor"/>
      </font>
      <fill>
        <patternFill patternType="none">
          <fgColor indexed="64"/>
          <bgColor indexed="65"/>
        </patternFill>
      </fill>
      <protection locked="1" hidden="1"/>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numFmt numFmtId="0" formatCode="General"/>
      <fill>
        <patternFill patternType="none">
          <fgColor indexed="64"/>
          <bgColor indexed="65"/>
        </patternFill>
      </fill>
      <alignment horizontal="right" vertical="bottom" textRotation="0" wrapText="0" indent="0" justifyLastLine="0" shrinkToFit="0" readingOrder="0"/>
      <protection locked="1" hidden="1"/>
    </dxf>
    <dxf>
      <numFmt numFmtId="0" formatCode="General"/>
      <fill>
        <patternFill patternType="none">
          <fgColor indexed="64"/>
          <bgColor indexed="65"/>
        </patternFill>
      </fill>
      <alignment horizontal="right" vertical="bottom" textRotation="0" wrapText="0" indent="0" justifyLastLine="0" shrinkToFit="0" readingOrder="0"/>
      <protection locked="1" hidden="1"/>
    </dxf>
    <dxf>
      <numFmt numFmtId="0" formatCode="General"/>
      <fill>
        <patternFill patternType="none">
          <fgColor indexed="64"/>
          <bgColor indexed="65"/>
        </patternFill>
      </fill>
      <alignment horizontal="right" vertical="bottom" textRotation="0" wrapText="0" indent="0" justifyLastLine="0" shrinkToFit="0" readingOrder="0"/>
      <protection locked="1" hidden="1"/>
    </dxf>
    <dxf>
      <numFmt numFmtId="0" formatCode="General"/>
      <fill>
        <patternFill patternType="none">
          <fgColor indexed="64"/>
          <bgColor indexed="65"/>
        </patternFill>
      </fill>
      <alignment horizontal="right" vertical="bottom" textRotation="0" wrapText="0" indent="0" justifyLastLine="0" shrinkToFit="0" readingOrder="0"/>
      <protection locked="1" hidden="1"/>
    </dxf>
    <dxf>
      <numFmt numFmtId="0" formatCode="General"/>
      <fill>
        <patternFill patternType="none">
          <fgColor indexed="64"/>
          <bgColor indexed="65"/>
        </patternFill>
      </fill>
      <alignment horizontal="right" vertical="bottom" textRotation="0" wrapText="0" indent="0" justifyLastLine="0" shrinkToFit="0" readingOrder="0"/>
      <protection locked="1" hidden="1"/>
    </dxf>
    <dxf>
      <numFmt numFmtId="0" formatCode="General"/>
      <fill>
        <patternFill patternType="none">
          <fgColor indexed="64"/>
          <bgColor indexed="65"/>
        </patternFill>
      </fill>
      <alignment horizontal="right" vertical="bottom" textRotation="0" wrapText="0" indent="0" justifyLastLine="0" shrinkToFit="0" readingOrder="0"/>
      <protection locked="1" hidden="1"/>
    </dxf>
    <dxf>
      <numFmt numFmtId="0" formatCode="General"/>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bottom"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1"/>
        <color theme="1"/>
        <name val="Calibri"/>
        <scheme val="minor"/>
      </font>
      <numFmt numFmtId="169" formatCode="#,##0.0"/>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8" formatCode="#,##0_ ;\-#,##0\ "/>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protection locked="1" hidden="1"/>
    </dxf>
    <dxf>
      <font>
        <b val="0"/>
        <i val="0"/>
        <strike val="0"/>
        <condense val="0"/>
        <extend val="0"/>
        <outline val="0"/>
        <shadow val="0"/>
        <u val="none"/>
        <vertAlign val="baseline"/>
        <sz val="11"/>
        <color theme="1"/>
        <name val="Calibri"/>
        <scheme val="minor"/>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protection locked="1" hidden="1"/>
    </dxf>
    <dxf>
      <protection locked="1" hidden="1"/>
    </dxf>
    <dxf>
      <fill>
        <patternFill patternType="none">
          <fgColor indexed="64"/>
          <bgColor indexed="65"/>
        </patternFill>
      </fill>
      <alignment horizontal="general" vertical="bottom"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1"/>
        <color theme="1"/>
        <name val="Calibri"/>
        <scheme val="minor"/>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numFmt numFmtId="170" formatCode="0.0%"/>
    </dxf>
    <dxf>
      <font>
        <b val="0"/>
        <i val="0"/>
        <strike val="0"/>
        <condense val="0"/>
        <extend val="0"/>
        <outline val="0"/>
        <shadow val="0"/>
        <u val="none"/>
        <vertAlign val="baseline"/>
        <sz val="11"/>
        <color theme="1"/>
        <name val="Calibri"/>
        <scheme val="minor"/>
      </font>
      <numFmt numFmtId="167" formatCode="0_ ;\-0\ "/>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numFmt numFmtId="170" formatCode="0.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border outline="0">
        <left style="thin">
          <color indexed="64"/>
        </left>
        <right style="thin">
          <color indexed="64"/>
        </right>
        <top style="thin">
          <color indexed="64"/>
        </top>
        <bottom style="thin">
          <color indexed="64"/>
        </bottom>
      </border>
    </dxf>
    <dxf>
      <numFmt numFmtId="170" formatCode="0.0%"/>
    </dxf>
    <dxf>
      <font>
        <b val="0"/>
        <i val="0"/>
        <strike val="0"/>
        <condense val="0"/>
        <extend val="0"/>
        <outline val="0"/>
        <shadow val="0"/>
        <u val="none"/>
        <vertAlign val="baseline"/>
        <sz val="11"/>
        <color theme="1"/>
        <name val="Calibri"/>
        <scheme val="minor"/>
      </font>
      <numFmt numFmtId="167" formatCode="0_ ;\-0\ "/>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4" formatCode="_-* #,##0_-;\-* #,##0_-;_-* &quot;-&quot;??_-;_-@_-"/>
      <fill>
        <patternFill patternType="none">
          <fgColor indexed="64"/>
          <bgColor indexed="65"/>
        </patternFill>
      </fill>
    </dxf>
    <dxf>
      <numFmt numFmtId="170" formatCode="0.0%"/>
    </dxf>
    <dxf>
      <font>
        <b val="0"/>
        <i val="0"/>
        <strike val="0"/>
        <condense val="0"/>
        <extend val="0"/>
        <outline val="0"/>
        <shadow val="0"/>
        <u val="none"/>
        <vertAlign val="baseline"/>
        <sz val="11"/>
        <color auto="1"/>
        <name val="Calibri"/>
        <scheme val="minor"/>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_-* #,##0_-;\-* #,##0_-;_-* &quot;-&quot;??_-;_-@_-"/>
      <protection locked="1" hidden="1"/>
    </dxf>
    <dxf>
      <font>
        <b val="0"/>
        <i val="0"/>
        <strike val="0"/>
        <condense val="0"/>
        <extend val="0"/>
        <outline val="0"/>
        <shadow val="0"/>
        <u val="none"/>
        <vertAlign val="baseline"/>
        <sz val="11"/>
        <color theme="1"/>
        <name val="Calibri"/>
        <scheme val="minor"/>
      </font>
      <numFmt numFmtId="164" formatCode="_-* #,##0_-;\-* #,##0_-;_-* &quot;-&quot;??_-;_-@_-"/>
      <protection locked="1" hidden="1"/>
    </dxf>
    <dxf>
      <font>
        <b val="0"/>
        <i val="0"/>
        <strike val="0"/>
        <condense val="0"/>
        <extend val="0"/>
        <outline val="0"/>
        <shadow val="0"/>
        <u val="none"/>
        <vertAlign val="baseline"/>
        <sz val="11"/>
        <color theme="1"/>
        <name val="Calibri"/>
        <scheme val="minor"/>
      </font>
      <numFmt numFmtId="164" formatCode="_-* #,##0_-;\-* #,##0_-;_-* &quot;-&quot;??_-;_-@_-"/>
      <protection locked="1" hidden="1"/>
    </dxf>
    <dxf>
      <font>
        <b val="0"/>
        <i val="0"/>
        <strike val="0"/>
        <condense val="0"/>
        <extend val="0"/>
        <outline val="0"/>
        <shadow val="0"/>
        <u val="none"/>
        <vertAlign val="baseline"/>
        <sz val="11"/>
        <color theme="1"/>
        <name val="Calibri"/>
        <scheme val="minor"/>
      </font>
      <numFmt numFmtId="164" formatCode="_-* #,##0_-;\-* #,##0_-;_-* &quot;-&quot;??_-;_-@_-"/>
      <protection locked="1" hidden="1"/>
    </dxf>
    <dxf>
      <font>
        <b val="0"/>
        <i val="0"/>
        <strike val="0"/>
        <condense val="0"/>
        <extend val="0"/>
        <outline val="0"/>
        <shadow val="0"/>
        <u val="none"/>
        <vertAlign val="baseline"/>
        <sz val="11"/>
        <color theme="1"/>
        <name val="Calibri"/>
        <scheme val="minor"/>
      </font>
      <numFmt numFmtId="164" formatCode="_-* #,##0_-;\-* #,##0_-;_-* &quot;-&quot;??_-;_-@_-"/>
      <protection locked="1" hidden="1"/>
    </dxf>
    <dxf>
      <font>
        <b val="0"/>
        <i val="0"/>
        <strike val="0"/>
        <condense val="0"/>
        <extend val="0"/>
        <outline val="0"/>
        <shadow val="0"/>
        <u val="none"/>
        <vertAlign val="baseline"/>
        <sz val="11"/>
        <color theme="1"/>
        <name val="Calibri"/>
        <scheme val="minor"/>
      </font>
      <numFmt numFmtId="164" formatCode="_-* #,##0_-;\-* #,##0_-;_-* &quot;-&quot;??_-;_-@_-"/>
      <protection locked="1" hidden="1"/>
    </dxf>
    <dxf>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protection locked="1" hidden="1"/>
    </dxf>
    <dxf>
      <font>
        <b val="0"/>
        <i val="0"/>
        <strike val="0"/>
        <condense val="0"/>
        <extend val="0"/>
        <outline val="0"/>
        <shadow val="0"/>
        <u val="none"/>
        <vertAlign val="baseline"/>
        <sz val="11"/>
        <color theme="0"/>
        <name val="Calibri"/>
        <scheme val="minor"/>
      </font>
      <fill>
        <patternFill patternType="solid">
          <fgColor indexed="64"/>
          <bgColor theme="0" tint="-0.249977111117893"/>
        </patternFill>
      </fill>
      <alignment horizontal="center" vertical="bottom" textRotation="0" wrapText="0" indent="0" justifyLastLine="0" shrinkToFit="0" readingOrder="0"/>
      <protection locked="1" hidden="1"/>
    </dxf>
  </dxfs>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Ref>
              <c:f>'Table 2.8'!$K$6:$K$9</c:f>
              <c:strCache>
                <c:ptCount val="4"/>
                <c:pt idx="0">
                  <c:v>Australia</c:v>
                </c:pt>
                <c:pt idx="1">
                  <c:v>England</c:v>
                </c:pt>
                <c:pt idx="2">
                  <c:v>New Zealand</c:v>
                </c:pt>
                <c:pt idx="3">
                  <c:v>Others</c:v>
                </c:pt>
              </c:strCache>
            </c:strRef>
          </c:cat>
          <c:val>
            <c:numRef>
              <c:f>'Table 2.8'!$L$6:$L$9</c:f>
              <c:numCache>
                <c:formatCode>0</c:formatCode>
                <c:ptCount val="4"/>
                <c:pt idx="0">
                  <c:v>83.422173634410228</c:v>
                </c:pt>
                <c:pt idx="1">
                  <c:v>4.0471971953104386</c:v>
                </c:pt>
                <c:pt idx="2">
                  <c:v>3.1861876578580315</c:v>
                </c:pt>
                <c:pt idx="3">
                  <c:v>9</c:v>
                </c:pt>
              </c:numCache>
            </c:numRef>
          </c:val>
        </c:ser>
        <c:dLbls>
          <c:showLegendKey val="0"/>
          <c:showVal val="0"/>
          <c:showCatName val="0"/>
          <c:showSerName val="0"/>
          <c:showPercent val="0"/>
          <c:showBubbleSize val="0"/>
        </c:dLbls>
        <c:gapWidth val="150"/>
        <c:axId val="250295400"/>
        <c:axId val="250295792"/>
      </c:barChart>
      <c:catAx>
        <c:axId val="250295400"/>
        <c:scaling>
          <c:orientation val="minMax"/>
        </c:scaling>
        <c:delete val="0"/>
        <c:axPos val="b"/>
        <c:numFmt formatCode="General" sourceLinked="0"/>
        <c:majorTickMark val="out"/>
        <c:minorTickMark val="none"/>
        <c:tickLblPos val="nextTo"/>
        <c:crossAx val="250295792"/>
        <c:crosses val="autoZero"/>
        <c:auto val="1"/>
        <c:lblAlgn val="ctr"/>
        <c:lblOffset val="100"/>
        <c:noMultiLvlLbl val="0"/>
      </c:catAx>
      <c:valAx>
        <c:axId val="250295792"/>
        <c:scaling>
          <c:orientation val="minMax"/>
          <c:max val="100"/>
        </c:scaling>
        <c:delete val="0"/>
        <c:axPos val="l"/>
        <c:numFmt formatCode="0" sourceLinked="1"/>
        <c:majorTickMark val="out"/>
        <c:minorTickMark val="none"/>
        <c:tickLblPos val="nextTo"/>
        <c:crossAx val="2502954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85000"/>
              </a:schemeClr>
            </a:solidFill>
          </c:spPr>
          <c:invertIfNegative val="0"/>
          <c:cat>
            <c:strRef>
              <c:f>'Table 2.8'!$K$122:$K$126</c:f>
              <c:strCache>
                <c:ptCount val="5"/>
                <c:pt idx="0">
                  <c:v>Indonesia</c:v>
                </c:pt>
                <c:pt idx="1">
                  <c:v>Australia</c:v>
                </c:pt>
                <c:pt idx="2">
                  <c:v>England</c:v>
                </c:pt>
                <c:pt idx="3">
                  <c:v>Timor-Leste</c:v>
                </c:pt>
                <c:pt idx="4">
                  <c:v>Others</c:v>
                </c:pt>
              </c:strCache>
            </c:strRef>
          </c:cat>
          <c:val>
            <c:numRef>
              <c:f>'Table 2.8'!$L$122:$L$126</c:f>
              <c:numCache>
                <c:formatCode>0</c:formatCode>
                <c:ptCount val="5"/>
                <c:pt idx="0">
                  <c:v>70.528967254408059</c:v>
                </c:pt>
                <c:pt idx="1">
                  <c:v>22.502099076406381</c:v>
                </c:pt>
                <c:pt idx="2">
                  <c:v>1.0915197313182201</c:v>
                </c:pt>
                <c:pt idx="3">
                  <c:v>1.0075566750629723</c:v>
                </c:pt>
                <c:pt idx="4">
                  <c:v>4.8698572628043664</c:v>
                </c:pt>
              </c:numCache>
            </c:numRef>
          </c:val>
        </c:ser>
        <c:dLbls>
          <c:showLegendKey val="0"/>
          <c:showVal val="0"/>
          <c:showCatName val="0"/>
          <c:showSerName val="0"/>
          <c:showPercent val="0"/>
          <c:showBubbleSize val="0"/>
        </c:dLbls>
        <c:gapWidth val="150"/>
        <c:axId val="434800480"/>
        <c:axId val="434800872"/>
      </c:barChart>
      <c:catAx>
        <c:axId val="434800480"/>
        <c:scaling>
          <c:orientation val="minMax"/>
        </c:scaling>
        <c:delete val="0"/>
        <c:axPos val="b"/>
        <c:numFmt formatCode="General" sourceLinked="0"/>
        <c:majorTickMark val="out"/>
        <c:minorTickMark val="none"/>
        <c:tickLblPos val="nextTo"/>
        <c:crossAx val="434800872"/>
        <c:crosses val="autoZero"/>
        <c:auto val="1"/>
        <c:lblAlgn val="ctr"/>
        <c:lblOffset val="100"/>
        <c:noMultiLvlLbl val="0"/>
      </c:catAx>
      <c:valAx>
        <c:axId val="434800872"/>
        <c:scaling>
          <c:orientation val="minMax"/>
          <c:max val="100"/>
        </c:scaling>
        <c:delete val="0"/>
        <c:axPos val="l"/>
        <c:numFmt formatCode="0" sourceLinked="1"/>
        <c:majorTickMark val="out"/>
        <c:minorTickMark val="none"/>
        <c:tickLblPos val="nextTo"/>
        <c:crossAx val="4348004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2.8'!$K$135:$K$137</c:f>
              <c:strCache>
                <c:ptCount val="3"/>
                <c:pt idx="0">
                  <c:v>Thailand</c:v>
                </c:pt>
                <c:pt idx="1">
                  <c:v>Australia</c:v>
                </c:pt>
                <c:pt idx="2">
                  <c:v>Others</c:v>
                </c:pt>
              </c:strCache>
            </c:strRef>
          </c:cat>
          <c:val>
            <c:numRef>
              <c:f>'Table 2.8'!$L$135:$L$137</c:f>
              <c:numCache>
                <c:formatCode>0</c:formatCode>
                <c:ptCount val="3"/>
                <c:pt idx="0">
                  <c:v>81.336405529953907</c:v>
                </c:pt>
                <c:pt idx="1">
                  <c:v>16.474654377880185</c:v>
                </c:pt>
                <c:pt idx="2">
                  <c:v>2.1889400921658986</c:v>
                </c:pt>
              </c:numCache>
            </c:numRef>
          </c:val>
        </c:ser>
        <c:dLbls>
          <c:showLegendKey val="0"/>
          <c:showVal val="0"/>
          <c:showCatName val="0"/>
          <c:showSerName val="0"/>
          <c:showPercent val="0"/>
          <c:showBubbleSize val="0"/>
        </c:dLbls>
        <c:gapWidth val="150"/>
        <c:axId val="434818128"/>
        <c:axId val="434818520"/>
      </c:barChart>
      <c:catAx>
        <c:axId val="434818128"/>
        <c:scaling>
          <c:orientation val="minMax"/>
        </c:scaling>
        <c:delete val="0"/>
        <c:axPos val="b"/>
        <c:numFmt formatCode="General" sourceLinked="0"/>
        <c:majorTickMark val="out"/>
        <c:minorTickMark val="none"/>
        <c:tickLblPos val="nextTo"/>
        <c:crossAx val="434818520"/>
        <c:crosses val="autoZero"/>
        <c:auto val="1"/>
        <c:lblAlgn val="ctr"/>
        <c:lblOffset val="100"/>
        <c:noMultiLvlLbl val="0"/>
      </c:catAx>
      <c:valAx>
        <c:axId val="434818520"/>
        <c:scaling>
          <c:orientation val="minMax"/>
          <c:max val="100"/>
        </c:scaling>
        <c:delete val="0"/>
        <c:axPos val="l"/>
        <c:numFmt formatCode="0" sourceLinked="1"/>
        <c:majorTickMark val="out"/>
        <c:minorTickMark val="none"/>
        <c:tickLblPos val="nextTo"/>
        <c:crossAx val="4348181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2.8'!$K$148:$K$151</c:f>
              <c:strCache>
                <c:ptCount val="4"/>
                <c:pt idx="0">
                  <c:v>India</c:v>
                </c:pt>
                <c:pt idx="1">
                  <c:v>Fiji</c:v>
                </c:pt>
                <c:pt idx="2">
                  <c:v>Australia</c:v>
                </c:pt>
                <c:pt idx="3">
                  <c:v>Others</c:v>
                </c:pt>
              </c:strCache>
            </c:strRef>
          </c:cat>
          <c:val>
            <c:numRef>
              <c:f>'Table 2.8'!$L$148:$L$151</c:f>
              <c:numCache>
                <c:formatCode>0</c:formatCode>
                <c:ptCount val="4"/>
                <c:pt idx="0">
                  <c:v>75.938967136150239</c:v>
                </c:pt>
                <c:pt idx="1">
                  <c:v>11.737089201877934</c:v>
                </c:pt>
                <c:pt idx="2">
                  <c:v>8.0985915492957758</c:v>
                </c:pt>
                <c:pt idx="3">
                  <c:v>4.225352112676056</c:v>
                </c:pt>
              </c:numCache>
            </c:numRef>
          </c:val>
        </c:ser>
        <c:dLbls>
          <c:showLegendKey val="0"/>
          <c:showVal val="0"/>
          <c:showCatName val="0"/>
          <c:showSerName val="0"/>
          <c:showPercent val="0"/>
          <c:showBubbleSize val="0"/>
        </c:dLbls>
        <c:gapWidth val="150"/>
        <c:axId val="434819304"/>
        <c:axId val="436832736"/>
      </c:barChart>
      <c:catAx>
        <c:axId val="434819304"/>
        <c:scaling>
          <c:orientation val="minMax"/>
        </c:scaling>
        <c:delete val="0"/>
        <c:axPos val="b"/>
        <c:numFmt formatCode="General" sourceLinked="0"/>
        <c:majorTickMark val="out"/>
        <c:minorTickMark val="none"/>
        <c:tickLblPos val="nextTo"/>
        <c:crossAx val="436832736"/>
        <c:crosses val="autoZero"/>
        <c:auto val="1"/>
        <c:lblAlgn val="ctr"/>
        <c:lblOffset val="100"/>
        <c:noMultiLvlLbl val="0"/>
      </c:catAx>
      <c:valAx>
        <c:axId val="436832736"/>
        <c:scaling>
          <c:orientation val="minMax"/>
          <c:max val="100"/>
        </c:scaling>
        <c:delete val="0"/>
        <c:axPos val="l"/>
        <c:numFmt formatCode="0" sourceLinked="1"/>
        <c:majorTickMark val="out"/>
        <c:minorTickMark val="none"/>
        <c:tickLblPos val="nextTo"/>
        <c:crossAx val="4348193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2.8'!$K$161:$K$165</c:f>
              <c:strCache>
                <c:ptCount val="5"/>
                <c:pt idx="0">
                  <c:v>Germany</c:v>
                </c:pt>
                <c:pt idx="1">
                  <c:v>Australia</c:v>
                </c:pt>
                <c:pt idx="2">
                  <c:v>Switzerland</c:v>
                </c:pt>
                <c:pt idx="3">
                  <c:v>England</c:v>
                </c:pt>
                <c:pt idx="4">
                  <c:v>Others</c:v>
                </c:pt>
              </c:strCache>
            </c:strRef>
          </c:cat>
          <c:val>
            <c:numRef>
              <c:f>'Table 2.8'!$L$161:$L$165</c:f>
              <c:numCache>
                <c:formatCode>0</c:formatCode>
                <c:ptCount val="5"/>
                <c:pt idx="0">
                  <c:v>54.360812425328554</c:v>
                </c:pt>
                <c:pt idx="1">
                  <c:v>29.271206690561531</c:v>
                </c:pt>
                <c:pt idx="2">
                  <c:v>5.2568697729988054</c:v>
                </c:pt>
                <c:pt idx="3">
                  <c:v>1.3142174432497014</c:v>
                </c:pt>
                <c:pt idx="4">
                  <c:v>9.7968936678614096</c:v>
                </c:pt>
              </c:numCache>
            </c:numRef>
          </c:val>
        </c:ser>
        <c:dLbls>
          <c:showLegendKey val="0"/>
          <c:showVal val="0"/>
          <c:showCatName val="0"/>
          <c:showSerName val="0"/>
          <c:showPercent val="0"/>
          <c:showBubbleSize val="0"/>
        </c:dLbls>
        <c:gapWidth val="150"/>
        <c:axId val="436833520"/>
        <c:axId val="436833912"/>
      </c:barChart>
      <c:catAx>
        <c:axId val="436833520"/>
        <c:scaling>
          <c:orientation val="minMax"/>
        </c:scaling>
        <c:delete val="0"/>
        <c:axPos val="b"/>
        <c:numFmt formatCode="General" sourceLinked="0"/>
        <c:majorTickMark val="out"/>
        <c:minorTickMark val="none"/>
        <c:tickLblPos val="nextTo"/>
        <c:crossAx val="436833912"/>
        <c:crosses val="autoZero"/>
        <c:auto val="1"/>
        <c:lblAlgn val="ctr"/>
        <c:lblOffset val="100"/>
        <c:noMultiLvlLbl val="0"/>
      </c:catAx>
      <c:valAx>
        <c:axId val="436833912"/>
        <c:scaling>
          <c:orientation val="minMax"/>
          <c:max val="100"/>
        </c:scaling>
        <c:delete val="0"/>
        <c:axPos val="l"/>
        <c:numFmt formatCode="0" sourceLinked="1"/>
        <c:majorTickMark val="out"/>
        <c:minorTickMark val="none"/>
        <c:tickLblPos val="nextTo"/>
        <c:crossAx val="4368335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2.8'!$K$174:$K$177</c:f>
              <c:strCache>
                <c:ptCount val="4"/>
                <c:pt idx="0">
                  <c:v>Italy</c:v>
                </c:pt>
                <c:pt idx="1">
                  <c:v>Australia</c:v>
                </c:pt>
                <c:pt idx="2">
                  <c:v>England</c:v>
                </c:pt>
                <c:pt idx="3">
                  <c:v>Others</c:v>
                </c:pt>
              </c:strCache>
            </c:strRef>
          </c:cat>
          <c:val>
            <c:numRef>
              <c:f>'Table 2.8'!$L$174:$L$177</c:f>
              <c:numCache>
                <c:formatCode>0</c:formatCode>
                <c:ptCount val="4"/>
                <c:pt idx="0">
                  <c:v>49.804941482444733</c:v>
                </c:pt>
                <c:pt idx="1">
                  <c:v>40.182054616384917</c:v>
                </c:pt>
                <c:pt idx="2">
                  <c:v>1.3003901170351104</c:v>
                </c:pt>
                <c:pt idx="3">
                  <c:v>8.7126137841352413</c:v>
                </c:pt>
              </c:numCache>
            </c:numRef>
          </c:val>
        </c:ser>
        <c:dLbls>
          <c:showLegendKey val="0"/>
          <c:showVal val="0"/>
          <c:showCatName val="0"/>
          <c:showSerName val="0"/>
          <c:showPercent val="0"/>
          <c:showBubbleSize val="0"/>
        </c:dLbls>
        <c:gapWidth val="150"/>
        <c:axId val="189853880"/>
        <c:axId val="189854272"/>
      </c:barChart>
      <c:catAx>
        <c:axId val="189853880"/>
        <c:scaling>
          <c:orientation val="minMax"/>
        </c:scaling>
        <c:delete val="0"/>
        <c:axPos val="b"/>
        <c:numFmt formatCode="General" sourceLinked="0"/>
        <c:majorTickMark val="out"/>
        <c:minorTickMark val="none"/>
        <c:tickLblPos val="nextTo"/>
        <c:crossAx val="189854272"/>
        <c:crosses val="autoZero"/>
        <c:auto val="1"/>
        <c:lblAlgn val="ctr"/>
        <c:lblOffset val="100"/>
        <c:noMultiLvlLbl val="0"/>
      </c:catAx>
      <c:valAx>
        <c:axId val="189854272"/>
        <c:scaling>
          <c:orientation val="minMax"/>
          <c:max val="100"/>
        </c:scaling>
        <c:delete val="0"/>
        <c:axPos val="l"/>
        <c:numFmt formatCode="0" sourceLinked="1"/>
        <c:majorTickMark val="out"/>
        <c:minorTickMark val="none"/>
        <c:tickLblPos val="nextTo"/>
        <c:crossAx val="1898538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2.8'!$K$187:$K$193</c:f>
              <c:strCache>
                <c:ptCount val="7"/>
                <c:pt idx="0">
                  <c:v>Hong Kong</c:v>
                </c:pt>
                <c:pt idx="1">
                  <c:v>China</c:v>
                </c:pt>
                <c:pt idx="2">
                  <c:v>Australia</c:v>
                </c:pt>
                <c:pt idx="3">
                  <c:v>Malaysia</c:v>
                </c:pt>
                <c:pt idx="4">
                  <c:v>Vietnam</c:v>
                </c:pt>
                <c:pt idx="5">
                  <c:v>Timor-Leste</c:v>
                </c:pt>
                <c:pt idx="6">
                  <c:v>Others</c:v>
                </c:pt>
              </c:strCache>
            </c:strRef>
          </c:cat>
          <c:val>
            <c:numRef>
              <c:f>'Table 2.8'!$L$187:$L$193</c:f>
              <c:numCache>
                <c:formatCode>0</c:formatCode>
                <c:ptCount val="7"/>
                <c:pt idx="0">
                  <c:v>26.886145404663925</c:v>
                </c:pt>
                <c:pt idx="1">
                  <c:v>25.651577503429358</c:v>
                </c:pt>
                <c:pt idx="2">
                  <c:v>21.810699588477366</c:v>
                </c:pt>
                <c:pt idx="3">
                  <c:v>11.248285322359397</c:v>
                </c:pt>
                <c:pt idx="4">
                  <c:v>4.1152263374485596</c:v>
                </c:pt>
                <c:pt idx="5">
                  <c:v>2.880658436213992</c:v>
                </c:pt>
                <c:pt idx="6">
                  <c:v>7.4074074074074066</c:v>
                </c:pt>
              </c:numCache>
            </c:numRef>
          </c:val>
        </c:ser>
        <c:dLbls>
          <c:showLegendKey val="0"/>
          <c:showVal val="0"/>
          <c:showCatName val="0"/>
          <c:showSerName val="0"/>
          <c:showPercent val="0"/>
          <c:showBubbleSize val="0"/>
        </c:dLbls>
        <c:gapWidth val="150"/>
        <c:axId val="189855056"/>
        <c:axId val="189855448"/>
      </c:barChart>
      <c:catAx>
        <c:axId val="189855056"/>
        <c:scaling>
          <c:orientation val="minMax"/>
        </c:scaling>
        <c:delete val="0"/>
        <c:axPos val="b"/>
        <c:numFmt formatCode="General" sourceLinked="0"/>
        <c:majorTickMark val="out"/>
        <c:minorTickMark val="none"/>
        <c:tickLblPos val="nextTo"/>
        <c:crossAx val="189855448"/>
        <c:crosses val="autoZero"/>
        <c:auto val="1"/>
        <c:lblAlgn val="ctr"/>
        <c:lblOffset val="100"/>
        <c:noMultiLvlLbl val="0"/>
      </c:catAx>
      <c:valAx>
        <c:axId val="189855448"/>
        <c:scaling>
          <c:orientation val="minMax"/>
          <c:max val="100"/>
        </c:scaling>
        <c:delete val="0"/>
        <c:axPos val="l"/>
        <c:numFmt formatCode="0" sourceLinked="1"/>
        <c:majorTickMark val="out"/>
        <c:minorTickMark val="none"/>
        <c:tickLblPos val="nextTo"/>
        <c:crossAx val="1898550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2.8'!$K$200:$K$203</c:f>
              <c:strCache>
                <c:ptCount val="4"/>
                <c:pt idx="0">
                  <c:v>India</c:v>
                </c:pt>
                <c:pt idx="1">
                  <c:v>Australia</c:v>
                </c:pt>
                <c:pt idx="2">
                  <c:v>Pakistan</c:v>
                </c:pt>
                <c:pt idx="3">
                  <c:v>Others</c:v>
                </c:pt>
              </c:strCache>
            </c:strRef>
          </c:cat>
          <c:val>
            <c:numRef>
              <c:f>'Table 2.8'!$L$200:$L$203</c:f>
              <c:numCache>
                <c:formatCode>0</c:formatCode>
                <c:ptCount val="4"/>
                <c:pt idx="0">
                  <c:v>79.671150971599403</c:v>
                </c:pt>
                <c:pt idx="1">
                  <c:v>14.648729446935723</c:v>
                </c:pt>
                <c:pt idx="2">
                  <c:v>1.9431988041853512</c:v>
                </c:pt>
                <c:pt idx="3">
                  <c:v>3.7369207772795217</c:v>
                </c:pt>
              </c:numCache>
            </c:numRef>
          </c:val>
        </c:ser>
        <c:dLbls>
          <c:showLegendKey val="0"/>
          <c:showVal val="0"/>
          <c:showCatName val="0"/>
          <c:showSerName val="0"/>
          <c:showPercent val="0"/>
          <c:showBubbleSize val="0"/>
        </c:dLbls>
        <c:gapWidth val="150"/>
        <c:axId val="436236848"/>
        <c:axId val="436237240"/>
      </c:barChart>
      <c:catAx>
        <c:axId val="436236848"/>
        <c:scaling>
          <c:orientation val="minMax"/>
        </c:scaling>
        <c:delete val="0"/>
        <c:axPos val="b"/>
        <c:numFmt formatCode="General" sourceLinked="0"/>
        <c:majorTickMark val="out"/>
        <c:minorTickMark val="none"/>
        <c:tickLblPos val="nextTo"/>
        <c:crossAx val="436237240"/>
        <c:crosses val="autoZero"/>
        <c:auto val="1"/>
        <c:lblAlgn val="ctr"/>
        <c:lblOffset val="100"/>
        <c:noMultiLvlLbl val="0"/>
      </c:catAx>
      <c:valAx>
        <c:axId val="436237240"/>
        <c:scaling>
          <c:orientation val="minMax"/>
          <c:max val="100"/>
        </c:scaling>
        <c:delete val="0"/>
        <c:axPos val="l"/>
        <c:numFmt formatCode="0" sourceLinked="1"/>
        <c:majorTickMark val="out"/>
        <c:minorTickMark val="none"/>
        <c:tickLblPos val="nextTo"/>
        <c:crossAx val="4362368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2.8'!$K$213:$K$218</c:f>
              <c:strCache>
                <c:ptCount val="6"/>
                <c:pt idx="0">
                  <c:v>France</c:v>
                </c:pt>
                <c:pt idx="1">
                  <c:v>Australia</c:v>
                </c:pt>
                <c:pt idx="2">
                  <c:v>Congo (DR)</c:v>
                </c:pt>
                <c:pt idx="3">
                  <c:v>Canada</c:v>
                </c:pt>
                <c:pt idx="4">
                  <c:v>England</c:v>
                </c:pt>
                <c:pt idx="5">
                  <c:v>Others</c:v>
                </c:pt>
              </c:strCache>
            </c:strRef>
          </c:cat>
          <c:val>
            <c:numRef>
              <c:f>'Table 2.8'!$L$213:$L$218</c:f>
              <c:numCache>
                <c:formatCode>0</c:formatCode>
                <c:ptCount val="6"/>
                <c:pt idx="0">
                  <c:v>44.87577639751553</c:v>
                </c:pt>
                <c:pt idx="1">
                  <c:v>18.012422360248447</c:v>
                </c:pt>
                <c:pt idx="2">
                  <c:v>6.5217391304347823</c:v>
                </c:pt>
                <c:pt idx="3">
                  <c:v>3.8819875776397512</c:v>
                </c:pt>
                <c:pt idx="4">
                  <c:v>1.7080745341614907</c:v>
                </c:pt>
                <c:pt idx="5">
                  <c:v>25</c:v>
                </c:pt>
              </c:numCache>
            </c:numRef>
          </c:val>
        </c:ser>
        <c:dLbls>
          <c:showLegendKey val="0"/>
          <c:showVal val="0"/>
          <c:showCatName val="0"/>
          <c:showSerName val="0"/>
          <c:showPercent val="0"/>
          <c:showBubbleSize val="0"/>
        </c:dLbls>
        <c:gapWidth val="150"/>
        <c:axId val="436238024"/>
        <c:axId val="439242192"/>
      </c:barChart>
      <c:catAx>
        <c:axId val="436238024"/>
        <c:scaling>
          <c:orientation val="minMax"/>
        </c:scaling>
        <c:delete val="0"/>
        <c:axPos val="b"/>
        <c:numFmt formatCode="General" sourceLinked="0"/>
        <c:majorTickMark val="out"/>
        <c:minorTickMark val="none"/>
        <c:tickLblPos val="nextTo"/>
        <c:crossAx val="439242192"/>
        <c:crosses val="autoZero"/>
        <c:auto val="1"/>
        <c:lblAlgn val="ctr"/>
        <c:lblOffset val="100"/>
        <c:noMultiLvlLbl val="0"/>
      </c:catAx>
      <c:valAx>
        <c:axId val="439242192"/>
        <c:scaling>
          <c:orientation val="minMax"/>
          <c:max val="100"/>
        </c:scaling>
        <c:delete val="0"/>
        <c:axPos val="l"/>
        <c:numFmt formatCode="0" sourceLinked="1"/>
        <c:majorTickMark val="out"/>
        <c:minorTickMark val="none"/>
        <c:tickLblPos val="nextTo"/>
        <c:crossAx val="436238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2.8'!$K$226:$K$229</c:f>
              <c:strCache>
                <c:ptCount val="4"/>
                <c:pt idx="0">
                  <c:v>Timor-Leste</c:v>
                </c:pt>
                <c:pt idx="1">
                  <c:v>Australia</c:v>
                </c:pt>
                <c:pt idx="2">
                  <c:v>Indonesia</c:v>
                </c:pt>
                <c:pt idx="3">
                  <c:v>Others</c:v>
                </c:pt>
              </c:strCache>
            </c:strRef>
          </c:cat>
          <c:val>
            <c:numRef>
              <c:f>'Table 2.8'!$L$226:$L$229</c:f>
              <c:numCache>
                <c:formatCode>0</c:formatCode>
                <c:ptCount val="4"/>
                <c:pt idx="0">
                  <c:v>56.660412757973731</c:v>
                </c:pt>
                <c:pt idx="1">
                  <c:v>32.457786116322701</c:v>
                </c:pt>
                <c:pt idx="2">
                  <c:v>3.1894934333958722</c:v>
                </c:pt>
                <c:pt idx="3">
                  <c:v>7.6923076923076925</c:v>
                </c:pt>
              </c:numCache>
            </c:numRef>
          </c:val>
        </c:ser>
        <c:dLbls>
          <c:showLegendKey val="0"/>
          <c:showVal val="0"/>
          <c:showCatName val="0"/>
          <c:showSerName val="0"/>
          <c:showPercent val="0"/>
          <c:showBubbleSize val="0"/>
        </c:dLbls>
        <c:gapWidth val="150"/>
        <c:axId val="439242976"/>
        <c:axId val="439243368"/>
      </c:barChart>
      <c:catAx>
        <c:axId val="439242976"/>
        <c:scaling>
          <c:orientation val="minMax"/>
        </c:scaling>
        <c:delete val="0"/>
        <c:axPos val="b"/>
        <c:numFmt formatCode="General" sourceLinked="0"/>
        <c:majorTickMark val="out"/>
        <c:minorTickMark val="none"/>
        <c:tickLblPos val="nextTo"/>
        <c:crossAx val="439243368"/>
        <c:crosses val="autoZero"/>
        <c:auto val="1"/>
        <c:lblAlgn val="ctr"/>
        <c:lblOffset val="100"/>
        <c:noMultiLvlLbl val="0"/>
      </c:catAx>
      <c:valAx>
        <c:axId val="439243368"/>
        <c:scaling>
          <c:orientation val="minMax"/>
          <c:max val="100"/>
        </c:scaling>
        <c:delete val="0"/>
        <c:axPos val="l"/>
        <c:numFmt formatCode="0" sourceLinked="1"/>
        <c:majorTickMark val="out"/>
        <c:minorTickMark val="none"/>
        <c:tickLblPos val="nextTo"/>
        <c:crossAx val="4392429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2.8'!$K$239:$K$242</c:f>
              <c:strCache>
                <c:ptCount val="4"/>
                <c:pt idx="0">
                  <c:v>Timor-Leste</c:v>
                </c:pt>
                <c:pt idx="1">
                  <c:v>Australia</c:v>
                </c:pt>
                <c:pt idx="2">
                  <c:v>Portugal</c:v>
                </c:pt>
                <c:pt idx="3">
                  <c:v>Others</c:v>
                </c:pt>
              </c:strCache>
            </c:strRef>
          </c:cat>
          <c:val>
            <c:numRef>
              <c:f>'Table 2.8'!$L$239:$L$242</c:f>
              <c:numCache>
                <c:formatCode>0</c:formatCode>
                <c:ptCount val="4"/>
                <c:pt idx="0">
                  <c:v>38.086303939962477</c:v>
                </c:pt>
                <c:pt idx="1">
                  <c:v>23.639774859287055</c:v>
                </c:pt>
                <c:pt idx="2">
                  <c:v>21.951219512195124</c:v>
                </c:pt>
                <c:pt idx="3">
                  <c:v>16.322701688555348</c:v>
                </c:pt>
              </c:numCache>
            </c:numRef>
          </c:val>
        </c:ser>
        <c:dLbls>
          <c:showLegendKey val="0"/>
          <c:showVal val="0"/>
          <c:showCatName val="0"/>
          <c:showSerName val="0"/>
          <c:showPercent val="0"/>
          <c:showBubbleSize val="0"/>
        </c:dLbls>
        <c:gapWidth val="150"/>
        <c:axId val="250302848"/>
        <c:axId val="250303240"/>
      </c:barChart>
      <c:catAx>
        <c:axId val="250302848"/>
        <c:scaling>
          <c:orientation val="minMax"/>
        </c:scaling>
        <c:delete val="0"/>
        <c:axPos val="b"/>
        <c:numFmt formatCode="General" sourceLinked="0"/>
        <c:majorTickMark val="out"/>
        <c:minorTickMark val="none"/>
        <c:tickLblPos val="nextTo"/>
        <c:crossAx val="250303240"/>
        <c:crosses val="autoZero"/>
        <c:auto val="1"/>
        <c:lblAlgn val="ctr"/>
        <c:lblOffset val="100"/>
        <c:noMultiLvlLbl val="0"/>
      </c:catAx>
      <c:valAx>
        <c:axId val="250303240"/>
        <c:scaling>
          <c:orientation val="minMax"/>
          <c:max val="100"/>
        </c:scaling>
        <c:delete val="0"/>
        <c:axPos val="l"/>
        <c:numFmt formatCode="0" sourceLinked="1"/>
        <c:majorTickMark val="out"/>
        <c:minorTickMark val="none"/>
        <c:tickLblPos val="nextTo"/>
        <c:crossAx val="2503028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2.8'!$K$18:$K$19</c:f>
              <c:strCache>
                <c:ptCount val="2"/>
                <c:pt idx="0">
                  <c:v>Australia</c:v>
                </c:pt>
                <c:pt idx="1">
                  <c:v>Others</c:v>
                </c:pt>
              </c:strCache>
            </c:strRef>
          </c:cat>
          <c:val>
            <c:numRef>
              <c:f>'Table 2.8'!$L$18:$L$19</c:f>
              <c:numCache>
                <c:formatCode>0</c:formatCode>
                <c:ptCount val="2"/>
                <c:pt idx="0">
                  <c:v>98.91310565757108</c:v>
                </c:pt>
                <c:pt idx="1">
                  <c:v>9.7248441164693097E-2</c:v>
                </c:pt>
              </c:numCache>
            </c:numRef>
          </c:val>
        </c:ser>
        <c:dLbls>
          <c:showLegendKey val="0"/>
          <c:showVal val="0"/>
          <c:showCatName val="0"/>
          <c:showSerName val="0"/>
          <c:showPercent val="0"/>
          <c:showBubbleSize val="0"/>
        </c:dLbls>
        <c:gapWidth val="150"/>
        <c:axId val="250296576"/>
        <c:axId val="432924928"/>
      </c:barChart>
      <c:catAx>
        <c:axId val="250296576"/>
        <c:scaling>
          <c:orientation val="minMax"/>
        </c:scaling>
        <c:delete val="0"/>
        <c:axPos val="b"/>
        <c:numFmt formatCode="General" sourceLinked="0"/>
        <c:majorTickMark val="out"/>
        <c:minorTickMark val="none"/>
        <c:tickLblPos val="nextTo"/>
        <c:crossAx val="432924928"/>
        <c:crosses val="autoZero"/>
        <c:auto val="1"/>
        <c:lblAlgn val="ctr"/>
        <c:lblOffset val="100"/>
        <c:noMultiLvlLbl val="0"/>
      </c:catAx>
      <c:valAx>
        <c:axId val="432924928"/>
        <c:scaling>
          <c:orientation val="minMax"/>
          <c:max val="100"/>
        </c:scaling>
        <c:delete val="0"/>
        <c:axPos val="l"/>
        <c:numFmt formatCode="0" sourceLinked="1"/>
        <c:majorTickMark val="out"/>
        <c:minorTickMark val="none"/>
        <c:tickLblPos val="nextTo"/>
        <c:crossAx val="2502965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2.8'!$K$252:$K$254</c:f>
              <c:strCache>
                <c:ptCount val="3"/>
                <c:pt idx="0">
                  <c:v>Sri Lanka</c:v>
                </c:pt>
                <c:pt idx="1">
                  <c:v>Australia</c:v>
                </c:pt>
                <c:pt idx="2">
                  <c:v>Others</c:v>
                </c:pt>
              </c:strCache>
            </c:strRef>
          </c:cat>
          <c:val>
            <c:numRef>
              <c:f>'Table 2.8'!$L$252:$L$254</c:f>
              <c:numCache>
                <c:formatCode>0</c:formatCode>
                <c:ptCount val="3"/>
                <c:pt idx="0">
                  <c:v>91.682419659735345</c:v>
                </c:pt>
                <c:pt idx="1">
                  <c:v>6.2381852551984878</c:v>
                </c:pt>
                <c:pt idx="2">
                  <c:v>2.0793950850661624</c:v>
                </c:pt>
              </c:numCache>
            </c:numRef>
          </c:val>
        </c:ser>
        <c:dLbls>
          <c:showLegendKey val="0"/>
          <c:showVal val="0"/>
          <c:showCatName val="0"/>
          <c:showSerName val="0"/>
          <c:showPercent val="0"/>
          <c:showBubbleSize val="0"/>
        </c:dLbls>
        <c:gapWidth val="150"/>
        <c:axId val="250304416"/>
        <c:axId val="434722560"/>
      </c:barChart>
      <c:catAx>
        <c:axId val="250304416"/>
        <c:scaling>
          <c:orientation val="minMax"/>
        </c:scaling>
        <c:delete val="0"/>
        <c:axPos val="b"/>
        <c:numFmt formatCode="General" sourceLinked="0"/>
        <c:majorTickMark val="out"/>
        <c:minorTickMark val="none"/>
        <c:tickLblPos val="nextTo"/>
        <c:crossAx val="434722560"/>
        <c:crosses val="autoZero"/>
        <c:auto val="1"/>
        <c:lblAlgn val="ctr"/>
        <c:lblOffset val="100"/>
        <c:noMultiLvlLbl val="0"/>
      </c:catAx>
      <c:valAx>
        <c:axId val="434722560"/>
        <c:scaling>
          <c:orientation val="minMax"/>
        </c:scaling>
        <c:delete val="0"/>
        <c:axPos val="l"/>
        <c:numFmt formatCode="0" sourceLinked="1"/>
        <c:majorTickMark val="out"/>
        <c:minorTickMark val="none"/>
        <c:tickLblPos val="nextTo"/>
        <c:crossAx val="2503044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2.17'!$K$6:$K$9</c:f>
              <c:strCache>
                <c:ptCount val="4"/>
                <c:pt idx="0">
                  <c:v>Australia</c:v>
                </c:pt>
                <c:pt idx="1">
                  <c:v>England</c:v>
                </c:pt>
                <c:pt idx="2">
                  <c:v>New Zealand</c:v>
                </c:pt>
                <c:pt idx="3">
                  <c:v>Others</c:v>
                </c:pt>
              </c:strCache>
            </c:strRef>
          </c:cat>
          <c:val>
            <c:numRef>
              <c:f>'Table 2.17'!$L$6:$L$9</c:f>
              <c:numCache>
                <c:formatCode>0</c:formatCode>
                <c:ptCount val="4"/>
                <c:pt idx="0">
                  <c:v>81.75647514141113</c:v>
                </c:pt>
                <c:pt idx="1">
                  <c:v>3.5710032747841618</c:v>
                </c:pt>
                <c:pt idx="2">
                  <c:v>3.186960404882405</c:v>
                </c:pt>
                <c:pt idx="3">
                  <c:v>11</c:v>
                </c:pt>
              </c:numCache>
            </c:numRef>
          </c:val>
        </c:ser>
        <c:dLbls>
          <c:showLegendKey val="0"/>
          <c:showVal val="0"/>
          <c:showCatName val="0"/>
          <c:showSerName val="0"/>
          <c:showPercent val="0"/>
          <c:showBubbleSize val="0"/>
        </c:dLbls>
        <c:gapWidth val="150"/>
        <c:axId val="434722952"/>
        <c:axId val="434723344"/>
      </c:barChart>
      <c:catAx>
        <c:axId val="434722952"/>
        <c:scaling>
          <c:orientation val="minMax"/>
        </c:scaling>
        <c:delete val="0"/>
        <c:axPos val="b"/>
        <c:numFmt formatCode="General" sourceLinked="0"/>
        <c:majorTickMark val="out"/>
        <c:minorTickMark val="none"/>
        <c:tickLblPos val="nextTo"/>
        <c:crossAx val="434723344"/>
        <c:crosses val="autoZero"/>
        <c:auto val="1"/>
        <c:lblAlgn val="ctr"/>
        <c:lblOffset val="100"/>
        <c:noMultiLvlLbl val="0"/>
      </c:catAx>
      <c:valAx>
        <c:axId val="434723344"/>
        <c:scaling>
          <c:orientation val="minMax"/>
          <c:max val="100"/>
        </c:scaling>
        <c:delete val="0"/>
        <c:axPos val="l"/>
        <c:numFmt formatCode="0" sourceLinked="1"/>
        <c:majorTickMark val="out"/>
        <c:minorTickMark val="none"/>
        <c:tickLblPos val="nextTo"/>
        <c:crossAx val="4347229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2.17'!$K$18:$K$20</c:f>
              <c:strCache>
                <c:ptCount val="3"/>
                <c:pt idx="0">
                  <c:v>Australia</c:v>
                </c:pt>
                <c:pt idx="1">
                  <c:v>Philippines</c:v>
                </c:pt>
                <c:pt idx="2">
                  <c:v>Others</c:v>
                </c:pt>
              </c:strCache>
            </c:strRef>
          </c:cat>
          <c:val>
            <c:numRef>
              <c:f>'Table 2.17'!$L$18:$L$20</c:f>
              <c:numCache>
                <c:formatCode>0</c:formatCode>
                <c:ptCount val="3"/>
                <c:pt idx="0">
                  <c:v>67.486948510594729</c:v>
                </c:pt>
                <c:pt idx="1">
                  <c:v>9.3581738151294918</c:v>
                </c:pt>
                <c:pt idx="2">
                  <c:v>23</c:v>
                </c:pt>
              </c:numCache>
            </c:numRef>
          </c:val>
        </c:ser>
        <c:dLbls>
          <c:showLegendKey val="0"/>
          <c:showVal val="0"/>
          <c:showCatName val="0"/>
          <c:showSerName val="0"/>
          <c:showPercent val="0"/>
          <c:showBubbleSize val="0"/>
        </c:dLbls>
        <c:gapWidth val="150"/>
        <c:axId val="434724128"/>
        <c:axId val="441876176"/>
      </c:barChart>
      <c:catAx>
        <c:axId val="434724128"/>
        <c:scaling>
          <c:orientation val="minMax"/>
        </c:scaling>
        <c:delete val="0"/>
        <c:axPos val="b"/>
        <c:numFmt formatCode="General" sourceLinked="0"/>
        <c:majorTickMark val="out"/>
        <c:minorTickMark val="none"/>
        <c:tickLblPos val="nextTo"/>
        <c:crossAx val="441876176"/>
        <c:crosses val="autoZero"/>
        <c:auto val="1"/>
        <c:lblAlgn val="ctr"/>
        <c:lblOffset val="100"/>
        <c:noMultiLvlLbl val="0"/>
      </c:catAx>
      <c:valAx>
        <c:axId val="441876176"/>
        <c:scaling>
          <c:orientation val="minMax"/>
          <c:max val="100"/>
        </c:scaling>
        <c:delete val="0"/>
        <c:axPos val="l"/>
        <c:numFmt formatCode="0" sourceLinked="1"/>
        <c:majorTickMark val="out"/>
        <c:minorTickMark val="none"/>
        <c:tickLblPos val="nextTo"/>
        <c:crossAx val="4347241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2.17'!$K$31:$K$34</c:f>
              <c:strCache>
                <c:ptCount val="4"/>
                <c:pt idx="0">
                  <c:v>Australia</c:v>
                </c:pt>
                <c:pt idx="1">
                  <c:v>England</c:v>
                </c:pt>
                <c:pt idx="2">
                  <c:v>New Zealand</c:v>
                </c:pt>
                <c:pt idx="3">
                  <c:v>Others</c:v>
                </c:pt>
              </c:strCache>
            </c:strRef>
          </c:cat>
          <c:val>
            <c:numRef>
              <c:f>'Table 2.17'!$L$31:$L$34</c:f>
              <c:numCache>
                <c:formatCode>0</c:formatCode>
                <c:ptCount val="4"/>
                <c:pt idx="0">
                  <c:v>81.572928578854359</c:v>
                </c:pt>
                <c:pt idx="1">
                  <c:v>8.633953633433828</c:v>
                </c:pt>
                <c:pt idx="2">
                  <c:v>2.8277367709741137</c:v>
                </c:pt>
                <c:pt idx="3">
                  <c:v>7</c:v>
                </c:pt>
              </c:numCache>
            </c:numRef>
          </c:val>
        </c:ser>
        <c:dLbls>
          <c:showLegendKey val="0"/>
          <c:showVal val="0"/>
          <c:showCatName val="0"/>
          <c:showSerName val="0"/>
          <c:showPercent val="0"/>
          <c:showBubbleSize val="0"/>
        </c:dLbls>
        <c:gapWidth val="150"/>
        <c:axId val="441876960"/>
        <c:axId val="441877352"/>
      </c:barChart>
      <c:catAx>
        <c:axId val="441876960"/>
        <c:scaling>
          <c:orientation val="minMax"/>
        </c:scaling>
        <c:delete val="0"/>
        <c:axPos val="b"/>
        <c:numFmt formatCode="General" sourceLinked="0"/>
        <c:majorTickMark val="out"/>
        <c:minorTickMark val="none"/>
        <c:tickLblPos val="nextTo"/>
        <c:crossAx val="441877352"/>
        <c:crosses val="autoZero"/>
        <c:auto val="1"/>
        <c:lblAlgn val="ctr"/>
        <c:lblOffset val="100"/>
        <c:noMultiLvlLbl val="0"/>
      </c:catAx>
      <c:valAx>
        <c:axId val="441877352"/>
        <c:scaling>
          <c:orientation val="minMax"/>
          <c:max val="100"/>
        </c:scaling>
        <c:delete val="0"/>
        <c:axPos val="l"/>
        <c:numFmt formatCode="0" sourceLinked="1"/>
        <c:majorTickMark val="out"/>
        <c:minorTickMark val="none"/>
        <c:tickLblPos val="nextTo"/>
        <c:crossAx val="4418769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2.17'!$K$44:$K$45</c:f>
              <c:strCache>
                <c:ptCount val="2"/>
                <c:pt idx="0">
                  <c:v>Australia</c:v>
                </c:pt>
                <c:pt idx="1">
                  <c:v>Others</c:v>
                </c:pt>
              </c:strCache>
            </c:strRef>
          </c:cat>
          <c:val>
            <c:numRef>
              <c:f>'Table 2.17'!$L$44:$L$45</c:f>
              <c:numCache>
                <c:formatCode>0</c:formatCode>
                <c:ptCount val="2"/>
                <c:pt idx="0">
                  <c:v>92.3</c:v>
                </c:pt>
                <c:pt idx="1">
                  <c:v>7.7</c:v>
                </c:pt>
              </c:numCache>
            </c:numRef>
          </c:val>
        </c:ser>
        <c:dLbls>
          <c:showLegendKey val="0"/>
          <c:showVal val="0"/>
          <c:showCatName val="0"/>
          <c:showSerName val="0"/>
          <c:showPercent val="0"/>
          <c:showBubbleSize val="0"/>
        </c:dLbls>
        <c:gapWidth val="150"/>
        <c:axId val="245825632"/>
        <c:axId val="245826024"/>
      </c:barChart>
      <c:catAx>
        <c:axId val="245825632"/>
        <c:scaling>
          <c:orientation val="minMax"/>
        </c:scaling>
        <c:delete val="0"/>
        <c:axPos val="b"/>
        <c:numFmt formatCode="General" sourceLinked="0"/>
        <c:majorTickMark val="out"/>
        <c:minorTickMark val="none"/>
        <c:tickLblPos val="nextTo"/>
        <c:crossAx val="245826024"/>
        <c:crosses val="autoZero"/>
        <c:auto val="1"/>
        <c:lblAlgn val="ctr"/>
        <c:lblOffset val="100"/>
        <c:noMultiLvlLbl val="0"/>
      </c:catAx>
      <c:valAx>
        <c:axId val="245826024"/>
        <c:scaling>
          <c:orientation val="minMax"/>
        </c:scaling>
        <c:delete val="0"/>
        <c:axPos val="l"/>
        <c:numFmt formatCode="0" sourceLinked="1"/>
        <c:majorTickMark val="out"/>
        <c:minorTickMark val="none"/>
        <c:tickLblPos val="nextTo"/>
        <c:crossAx val="2458256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Ref>
              <c:f>'Table 2.17'!$K$57:$K$59</c:f>
              <c:strCache>
                <c:ptCount val="3"/>
                <c:pt idx="0">
                  <c:v>Australia</c:v>
                </c:pt>
                <c:pt idx="1">
                  <c:v>Germany</c:v>
                </c:pt>
                <c:pt idx="2">
                  <c:v>Others</c:v>
                </c:pt>
              </c:strCache>
            </c:strRef>
          </c:cat>
          <c:val>
            <c:numRef>
              <c:f>'Table 2.17'!$L$57:$L$59</c:f>
              <c:numCache>
                <c:formatCode>0</c:formatCode>
                <c:ptCount val="3"/>
                <c:pt idx="0">
                  <c:v>93.6</c:v>
                </c:pt>
                <c:pt idx="1">
                  <c:v>2</c:v>
                </c:pt>
                <c:pt idx="2">
                  <c:v>4.4000000000000004</c:v>
                </c:pt>
              </c:numCache>
            </c:numRef>
          </c:val>
        </c:ser>
        <c:dLbls>
          <c:showLegendKey val="0"/>
          <c:showVal val="0"/>
          <c:showCatName val="0"/>
          <c:showSerName val="0"/>
          <c:showPercent val="0"/>
          <c:showBubbleSize val="0"/>
        </c:dLbls>
        <c:gapWidth val="150"/>
        <c:axId val="245826808"/>
        <c:axId val="245827200"/>
      </c:barChart>
      <c:catAx>
        <c:axId val="245826808"/>
        <c:scaling>
          <c:orientation val="minMax"/>
        </c:scaling>
        <c:delete val="0"/>
        <c:axPos val="b"/>
        <c:numFmt formatCode="General" sourceLinked="0"/>
        <c:majorTickMark val="out"/>
        <c:minorTickMark val="none"/>
        <c:tickLblPos val="nextTo"/>
        <c:crossAx val="245827200"/>
        <c:crosses val="autoZero"/>
        <c:auto val="1"/>
        <c:lblAlgn val="ctr"/>
        <c:lblOffset val="100"/>
        <c:noMultiLvlLbl val="0"/>
      </c:catAx>
      <c:valAx>
        <c:axId val="245827200"/>
        <c:scaling>
          <c:orientation val="minMax"/>
        </c:scaling>
        <c:delete val="0"/>
        <c:axPos val="l"/>
        <c:numFmt formatCode="0" sourceLinked="1"/>
        <c:majorTickMark val="out"/>
        <c:minorTickMark val="none"/>
        <c:tickLblPos val="nextTo"/>
        <c:crossAx val="2458268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Ref>
              <c:f>'Table 2.17'!$K$70:$K$73</c:f>
              <c:strCache>
                <c:ptCount val="4"/>
                <c:pt idx="0">
                  <c:v>Australia</c:v>
                </c:pt>
                <c:pt idx="1">
                  <c:v>Philippines</c:v>
                </c:pt>
                <c:pt idx="2">
                  <c:v>USA</c:v>
                </c:pt>
                <c:pt idx="3">
                  <c:v>Others</c:v>
                </c:pt>
              </c:strCache>
            </c:strRef>
          </c:cat>
          <c:val>
            <c:numRef>
              <c:f>'Table 2.17'!$L$70:$L$73</c:f>
              <c:numCache>
                <c:formatCode>0</c:formatCode>
                <c:ptCount val="4"/>
                <c:pt idx="0">
                  <c:v>81.400000000000006</c:v>
                </c:pt>
                <c:pt idx="1">
                  <c:v>3.2</c:v>
                </c:pt>
                <c:pt idx="2">
                  <c:v>2.5</c:v>
                </c:pt>
                <c:pt idx="3">
                  <c:v>12.9</c:v>
                </c:pt>
              </c:numCache>
            </c:numRef>
          </c:val>
        </c:ser>
        <c:dLbls>
          <c:showLegendKey val="0"/>
          <c:showVal val="0"/>
          <c:showCatName val="0"/>
          <c:showSerName val="0"/>
          <c:showPercent val="0"/>
          <c:showBubbleSize val="0"/>
        </c:dLbls>
        <c:gapWidth val="150"/>
        <c:axId val="190587352"/>
        <c:axId val="190587744"/>
      </c:barChart>
      <c:catAx>
        <c:axId val="190587352"/>
        <c:scaling>
          <c:orientation val="minMax"/>
        </c:scaling>
        <c:delete val="0"/>
        <c:axPos val="b"/>
        <c:numFmt formatCode="General" sourceLinked="0"/>
        <c:majorTickMark val="out"/>
        <c:minorTickMark val="none"/>
        <c:tickLblPos val="nextTo"/>
        <c:crossAx val="190587744"/>
        <c:crosses val="autoZero"/>
        <c:auto val="1"/>
        <c:lblAlgn val="ctr"/>
        <c:lblOffset val="100"/>
        <c:noMultiLvlLbl val="0"/>
      </c:catAx>
      <c:valAx>
        <c:axId val="190587744"/>
        <c:scaling>
          <c:orientation val="minMax"/>
          <c:max val="100"/>
        </c:scaling>
        <c:delete val="0"/>
        <c:axPos val="l"/>
        <c:numFmt formatCode="0" sourceLinked="1"/>
        <c:majorTickMark val="out"/>
        <c:minorTickMark val="none"/>
        <c:tickLblPos val="nextTo"/>
        <c:crossAx val="1905873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Ref>
              <c:f>'Table 2.17'!$K$83:$K$91</c:f>
              <c:strCache>
                <c:ptCount val="9"/>
                <c:pt idx="0">
                  <c:v>Australia</c:v>
                </c:pt>
                <c:pt idx="1">
                  <c:v>Thailand</c:v>
                </c:pt>
                <c:pt idx="2">
                  <c:v>Vietnam</c:v>
                </c:pt>
                <c:pt idx="3">
                  <c:v>Sri Lanka</c:v>
                </c:pt>
                <c:pt idx="4">
                  <c:v>Cambodia</c:v>
                </c:pt>
                <c:pt idx="5">
                  <c:v>China</c:v>
                </c:pt>
                <c:pt idx="6">
                  <c:v>Japan</c:v>
                </c:pt>
                <c:pt idx="7">
                  <c:v>Timor-Leste</c:v>
                </c:pt>
                <c:pt idx="8">
                  <c:v>Others</c:v>
                </c:pt>
              </c:strCache>
            </c:strRef>
          </c:cat>
          <c:val>
            <c:numRef>
              <c:f>'Table 2.17'!$L$83:$L$91</c:f>
              <c:numCache>
                <c:formatCode>0</c:formatCode>
                <c:ptCount val="9"/>
                <c:pt idx="0">
                  <c:v>31.196487376509332</c:v>
                </c:pt>
                <c:pt idx="1">
                  <c:v>17.014270032930845</c:v>
                </c:pt>
                <c:pt idx="2">
                  <c:v>9.4182217343578483</c:v>
                </c:pt>
                <c:pt idx="3">
                  <c:v>8.6937431394072444</c:v>
                </c:pt>
                <c:pt idx="4">
                  <c:v>3.7321624588364433</c:v>
                </c:pt>
                <c:pt idx="5">
                  <c:v>3.6004390779363336</c:v>
                </c:pt>
                <c:pt idx="6">
                  <c:v>3.2052689352360044</c:v>
                </c:pt>
                <c:pt idx="7">
                  <c:v>3.0076838638858399</c:v>
                </c:pt>
                <c:pt idx="8">
                  <c:v>20.100000000000001</c:v>
                </c:pt>
              </c:numCache>
            </c:numRef>
          </c:val>
        </c:ser>
        <c:dLbls>
          <c:showLegendKey val="0"/>
          <c:showVal val="0"/>
          <c:showCatName val="0"/>
          <c:showSerName val="0"/>
          <c:showPercent val="0"/>
          <c:showBubbleSize val="0"/>
        </c:dLbls>
        <c:gapWidth val="150"/>
        <c:axId val="190588528"/>
        <c:axId val="438284152"/>
      </c:barChart>
      <c:catAx>
        <c:axId val="190588528"/>
        <c:scaling>
          <c:orientation val="minMax"/>
        </c:scaling>
        <c:delete val="0"/>
        <c:axPos val="b"/>
        <c:numFmt formatCode="General" sourceLinked="0"/>
        <c:majorTickMark val="out"/>
        <c:minorTickMark val="none"/>
        <c:tickLblPos val="nextTo"/>
        <c:crossAx val="438284152"/>
        <c:crosses val="autoZero"/>
        <c:auto val="1"/>
        <c:lblAlgn val="ctr"/>
        <c:lblOffset val="100"/>
        <c:noMultiLvlLbl val="0"/>
      </c:catAx>
      <c:valAx>
        <c:axId val="438284152"/>
        <c:scaling>
          <c:orientation val="minMax"/>
          <c:max val="100"/>
        </c:scaling>
        <c:delete val="0"/>
        <c:axPos val="l"/>
        <c:numFmt formatCode="0" sourceLinked="1"/>
        <c:majorTickMark val="out"/>
        <c:minorTickMark val="none"/>
        <c:tickLblPos val="nextTo"/>
        <c:crossAx val="1905885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2.17'!$K$96:$K$99</c:f>
              <c:strCache>
                <c:ptCount val="4"/>
                <c:pt idx="0">
                  <c:v>Australia</c:v>
                </c:pt>
                <c:pt idx="1">
                  <c:v>Greece</c:v>
                </c:pt>
                <c:pt idx="2">
                  <c:v>Cyprus</c:v>
                </c:pt>
                <c:pt idx="3">
                  <c:v>Others</c:v>
                </c:pt>
              </c:strCache>
            </c:strRef>
          </c:cat>
          <c:val>
            <c:numRef>
              <c:f>'Table 2.17'!$L$96:$L$99</c:f>
              <c:numCache>
                <c:formatCode>0</c:formatCode>
                <c:ptCount val="4"/>
                <c:pt idx="0">
                  <c:v>61.935330480266281</c:v>
                </c:pt>
                <c:pt idx="1">
                  <c:v>29.101283880171184</c:v>
                </c:pt>
                <c:pt idx="2">
                  <c:v>2.4013314312886354</c:v>
                </c:pt>
                <c:pt idx="3">
                  <c:v>6.6</c:v>
                </c:pt>
              </c:numCache>
            </c:numRef>
          </c:val>
        </c:ser>
        <c:dLbls>
          <c:showLegendKey val="0"/>
          <c:showVal val="0"/>
          <c:showCatName val="0"/>
          <c:showSerName val="0"/>
          <c:showPercent val="0"/>
          <c:showBubbleSize val="0"/>
        </c:dLbls>
        <c:gapWidth val="150"/>
        <c:axId val="438284936"/>
        <c:axId val="438285328"/>
      </c:barChart>
      <c:catAx>
        <c:axId val="438284936"/>
        <c:scaling>
          <c:orientation val="minMax"/>
        </c:scaling>
        <c:delete val="0"/>
        <c:axPos val="b"/>
        <c:numFmt formatCode="General" sourceLinked="0"/>
        <c:majorTickMark val="out"/>
        <c:minorTickMark val="none"/>
        <c:tickLblPos val="nextTo"/>
        <c:crossAx val="438285328"/>
        <c:crosses val="autoZero"/>
        <c:auto val="1"/>
        <c:lblAlgn val="ctr"/>
        <c:lblOffset val="100"/>
        <c:noMultiLvlLbl val="0"/>
      </c:catAx>
      <c:valAx>
        <c:axId val="438285328"/>
        <c:scaling>
          <c:orientation val="minMax"/>
          <c:max val="100"/>
        </c:scaling>
        <c:delete val="0"/>
        <c:axPos val="l"/>
        <c:numFmt formatCode="0" sourceLinked="1"/>
        <c:majorTickMark val="out"/>
        <c:minorTickMark val="none"/>
        <c:tickLblPos val="nextTo"/>
        <c:crossAx val="4382849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2.17'!$K$113:$K$116</c:f>
              <c:strCache>
                <c:ptCount val="4"/>
                <c:pt idx="0">
                  <c:v>Australia</c:v>
                </c:pt>
                <c:pt idx="1">
                  <c:v>India</c:v>
                </c:pt>
                <c:pt idx="2">
                  <c:v>Nepal</c:v>
                </c:pt>
                <c:pt idx="3">
                  <c:v>Others</c:v>
                </c:pt>
              </c:strCache>
            </c:strRef>
          </c:cat>
          <c:val>
            <c:numRef>
              <c:f>'Table 2.17'!$L$113:$L$116</c:f>
              <c:numCache>
                <c:formatCode>0</c:formatCode>
                <c:ptCount val="4"/>
                <c:pt idx="0">
                  <c:v>14.269694421082141</c:v>
                </c:pt>
                <c:pt idx="1">
                  <c:v>42.528735632183903</c:v>
                </c:pt>
                <c:pt idx="2">
                  <c:v>26.74516400336417</c:v>
                </c:pt>
                <c:pt idx="3">
                  <c:v>16.5</c:v>
                </c:pt>
              </c:numCache>
            </c:numRef>
          </c:val>
        </c:ser>
        <c:dLbls>
          <c:showLegendKey val="0"/>
          <c:showVal val="0"/>
          <c:showCatName val="0"/>
          <c:showSerName val="0"/>
          <c:showPercent val="0"/>
          <c:showBubbleSize val="0"/>
        </c:dLbls>
        <c:gapWidth val="150"/>
        <c:axId val="440573784"/>
        <c:axId val="440574176"/>
      </c:barChart>
      <c:catAx>
        <c:axId val="440573784"/>
        <c:scaling>
          <c:orientation val="minMax"/>
        </c:scaling>
        <c:delete val="0"/>
        <c:axPos val="b"/>
        <c:numFmt formatCode="General" sourceLinked="0"/>
        <c:majorTickMark val="out"/>
        <c:minorTickMark val="none"/>
        <c:tickLblPos val="nextTo"/>
        <c:crossAx val="440574176"/>
        <c:crosses val="autoZero"/>
        <c:auto val="1"/>
        <c:lblAlgn val="ctr"/>
        <c:lblOffset val="100"/>
        <c:noMultiLvlLbl val="0"/>
      </c:catAx>
      <c:valAx>
        <c:axId val="440574176"/>
        <c:scaling>
          <c:orientation val="minMax"/>
          <c:max val="100"/>
        </c:scaling>
        <c:delete val="0"/>
        <c:axPos val="l"/>
        <c:numFmt formatCode="0" sourceLinked="1"/>
        <c:majorTickMark val="out"/>
        <c:minorTickMark val="none"/>
        <c:tickLblPos val="nextTo"/>
        <c:crossAx val="4405737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2.8'!$K$31:$K$34</c:f>
              <c:strCache>
                <c:ptCount val="4"/>
                <c:pt idx="0">
                  <c:v>Australia</c:v>
                </c:pt>
                <c:pt idx="1">
                  <c:v>Greece</c:v>
                </c:pt>
                <c:pt idx="2">
                  <c:v>Cyprus</c:v>
                </c:pt>
                <c:pt idx="3">
                  <c:v>Others</c:v>
                </c:pt>
              </c:strCache>
            </c:strRef>
          </c:cat>
          <c:val>
            <c:numRef>
              <c:f>'Table 2.8'!$L$31:$L$34</c:f>
              <c:numCache>
                <c:formatCode>0</c:formatCode>
                <c:ptCount val="4"/>
                <c:pt idx="0">
                  <c:v>55.151141270820482</c:v>
                </c:pt>
                <c:pt idx="1">
                  <c:v>37.631091918568785</c:v>
                </c:pt>
                <c:pt idx="2">
                  <c:v>3.0536705737199261</c:v>
                </c:pt>
                <c:pt idx="3">
                  <c:v>4.1640962368908081</c:v>
                </c:pt>
              </c:numCache>
            </c:numRef>
          </c:val>
        </c:ser>
        <c:dLbls>
          <c:showLegendKey val="0"/>
          <c:showVal val="0"/>
          <c:showCatName val="0"/>
          <c:showSerName val="0"/>
          <c:showPercent val="0"/>
          <c:showBubbleSize val="0"/>
        </c:dLbls>
        <c:gapWidth val="150"/>
        <c:axId val="432925712"/>
        <c:axId val="432926104"/>
      </c:barChart>
      <c:catAx>
        <c:axId val="432925712"/>
        <c:scaling>
          <c:orientation val="minMax"/>
        </c:scaling>
        <c:delete val="0"/>
        <c:axPos val="b"/>
        <c:numFmt formatCode="General" sourceLinked="0"/>
        <c:majorTickMark val="out"/>
        <c:minorTickMark val="none"/>
        <c:tickLblPos val="nextTo"/>
        <c:crossAx val="432926104"/>
        <c:crosses val="autoZero"/>
        <c:auto val="1"/>
        <c:lblAlgn val="ctr"/>
        <c:lblOffset val="100"/>
        <c:noMultiLvlLbl val="0"/>
      </c:catAx>
      <c:valAx>
        <c:axId val="432926104"/>
        <c:scaling>
          <c:orientation val="minMax"/>
          <c:max val="100"/>
        </c:scaling>
        <c:delete val="0"/>
        <c:axPos val="l"/>
        <c:numFmt formatCode="0" sourceLinked="1"/>
        <c:majorTickMark val="out"/>
        <c:minorTickMark val="none"/>
        <c:tickLblPos val="nextTo"/>
        <c:crossAx val="4329257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2.17'!$K$122:$K$123</c:f>
              <c:strCache>
                <c:ptCount val="2"/>
                <c:pt idx="0">
                  <c:v>Australia</c:v>
                </c:pt>
                <c:pt idx="1">
                  <c:v>Others</c:v>
                </c:pt>
              </c:strCache>
            </c:strRef>
          </c:cat>
          <c:val>
            <c:numRef>
              <c:f>'Table 2.17'!$L$122:$L$123</c:f>
              <c:numCache>
                <c:formatCode>General</c:formatCode>
                <c:ptCount val="2"/>
                <c:pt idx="0">
                  <c:v>99</c:v>
                </c:pt>
                <c:pt idx="1">
                  <c:v>1</c:v>
                </c:pt>
              </c:numCache>
            </c:numRef>
          </c:val>
        </c:ser>
        <c:dLbls>
          <c:showLegendKey val="0"/>
          <c:showVal val="0"/>
          <c:showCatName val="0"/>
          <c:showSerName val="0"/>
          <c:showPercent val="0"/>
          <c:showBubbleSize val="0"/>
        </c:dLbls>
        <c:gapWidth val="150"/>
        <c:axId val="440574960"/>
        <c:axId val="440575352"/>
      </c:barChart>
      <c:catAx>
        <c:axId val="440574960"/>
        <c:scaling>
          <c:orientation val="minMax"/>
        </c:scaling>
        <c:delete val="0"/>
        <c:axPos val="b"/>
        <c:numFmt formatCode="General" sourceLinked="0"/>
        <c:majorTickMark val="out"/>
        <c:minorTickMark val="none"/>
        <c:tickLblPos val="nextTo"/>
        <c:crossAx val="440575352"/>
        <c:crosses val="autoZero"/>
        <c:auto val="1"/>
        <c:lblAlgn val="ctr"/>
        <c:lblOffset val="100"/>
        <c:noMultiLvlLbl val="0"/>
      </c:catAx>
      <c:valAx>
        <c:axId val="440575352"/>
        <c:scaling>
          <c:orientation val="minMax"/>
          <c:max val="100"/>
        </c:scaling>
        <c:delete val="0"/>
        <c:axPos val="l"/>
        <c:numFmt formatCode="General" sourceLinked="1"/>
        <c:majorTickMark val="out"/>
        <c:minorTickMark val="none"/>
        <c:tickLblPos val="nextTo"/>
        <c:crossAx val="4405749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2.17'!$K$148:$K$151</c:f>
              <c:strCache>
                <c:ptCount val="4"/>
                <c:pt idx="0">
                  <c:v>Australia</c:v>
                </c:pt>
                <c:pt idx="1">
                  <c:v>Philippines</c:v>
                </c:pt>
                <c:pt idx="2">
                  <c:v>New Zealand</c:v>
                </c:pt>
                <c:pt idx="3">
                  <c:v>Others</c:v>
                </c:pt>
              </c:strCache>
            </c:strRef>
          </c:cat>
          <c:val>
            <c:numRef>
              <c:f>'Table 2.17'!$L$148:$L$151</c:f>
              <c:numCache>
                <c:formatCode>0</c:formatCode>
                <c:ptCount val="4"/>
                <c:pt idx="0">
                  <c:v>76.400000000000006</c:v>
                </c:pt>
                <c:pt idx="1">
                  <c:v>7.6</c:v>
                </c:pt>
                <c:pt idx="2">
                  <c:v>2</c:v>
                </c:pt>
                <c:pt idx="3">
                  <c:v>14</c:v>
                </c:pt>
              </c:numCache>
            </c:numRef>
          </c:val>
        </c:ser>
        <c:dLbls>
          <c:showLegendKey val="0"/>
          <c:showVal val="0"/>
          <c:showCatName val="0"/>
          <c:showSerName val="0"/>
          <c:showPercent val="0"/>
          <c:showBubbleSize val="0"/>
        </c:dLbls>
        <c:gapWidth val="150"/>
        <c:axId val="251007224"/>
        <c:axId val="251007616"/>
      </c:barChart>
      <c:catAx>
        <c:axId val="251007224"/>
        <c:scaling>
          <c:orientation val="minMax"/>
        </c:scaling>
        <c:delete val="0"/>
        <c:axPos val="b"/>
        <c:numFmt formatCode="General" sourceLinked="0"/>
        <c:majorTickMark val="out"/>
        <c:minorTickMark val="none"/>
        <c:tickLblPos val="nextTo"/>
        <c:crossAx val="251007616"/>
        <c:crosses val="autoZero"/>
        <c:auto val="1"/>
        <c:lblAlgn val="ctr"/>
        <c:lblOffset val="100"/>
        <c:noMultiLvlLbl val="0"/>
      </c:catAx>
      <c:valAx>
        <c:axId val="251007616"/>
        <c:scaling>
          <c:orientation val="minMax"/>
          <c:max val="100"/>
        </c:scaling>
        <c:delete val="0"/>
        <c:axPos val="l"/>
        <c:numFmt formatCode="0" sourceLinked="1"/>
        <c:majorTickMark val="out"/>
        <c:minorTickMark val="none"/>
        <c:tickLblPos val="nextTo"/>
        <c:crossAx val="2510072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2.17'!$K$161:$K$164</c:f>
              <c:strCache>
                <c:ptCount val="4"/>
                <c:pt idx="0">
                  <c:v>Australia</c:v>
                </c:pt>
                <c:pt idx="1">
                  <c:v>New Zealand</c:v>
                </c:pt>
                <c:pt idx="2">
                  <c:v>Scotland</c:v>
                </c:pt>
                <c:pt idx="3">
                  <c:v>Others</c:v>
                </c:pt>
              </c:strCache>
            </c:strRef>
          </c:cat>
          <c:val>
            <c:numRef>
              <c:f>'Table 2.17'!$L$161:$L$164</c:f>
              <c:numCache>
                <c:formatCode>0</c:formatCode>
                <c:ptCount val="4"/>
                <c:pt idx="0">
                  <c:v>66.900000000000006</c:v>
                </c:pt>
                <c:pt idx="1">
                  <c:v>9.4</c:v>
                </c:pt>
                <c:pt idx="2">
                  <c:v>4.3</c:v>
                </c:pt>
                <c:pt idx="3">
                  <c:v>19.5</c:v>
                </c:pt>
              </c:numCache>
            </c:numRef>
          </c:val>
        </c:ser>
        <c:dLbls>
          <c:showLegendKey val="0"/>
          <c:showVal val="0"/>
          <c:showCatName val="0"/>
          <c:showSerName val="0"/>
          <c:showPercent val="0"/>
          <c:showBubbleSize val="0"/>
        </c:dLbls>
        <c:gapWidth val="150"/>
        <c:axId val="251008400"/>
        <c:axId val="190289800"/>
      </c:barChart>
      <c:catAx>
        <c:axId val="251008400"/>
        <c:scaling>
          <c:orientation val="minMax"/>
        </c:scaling>
        <c:delete val="0"/>
        <c:axPos val="b"/>
        <c:numFmt formatCode="General" sourceLinked="0"/>
        <c:majorTickMark val="out"/>
        <c:minorTickMark val="none"/>
        <c:tickLblPos val="nextTo"/>
        <c:crossAx val="190289800"/>
        <c:crosses val="autoZero"/>
        <c:auto val="1"/>
        <c:lblAlgn val="ctr"/>
        <c:lblOffset val="100"/>
        <c:noMultiLvlLbl val="0"/>
      </c:catAx>
      <c:valAx>
        <c:axId val="190289800"/>
        <c:scaling>
          <c:orientation val="minMax"/>
          <c:max val="100"/>
        </c:scaling>
        <c:delete val="0"/>
        <c:axPos val="l"/>
        <c:numFmt formatCode="0" sourceLinked="1"/>
        <c:majorTickMark val="out"/>
        <c:minorTickMark val="none"/>
        <c:tickLblPos val="nextTo"/>
        <c:crossAx val="2510084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2.17'!$K$174:$K$179</c:f>
              <c:strCache>
                <c:ptCount val="6"/>
                <c:pt idx="0">
                  <c:v>Australia</c:v>
                </c:pt>
                <c:pt idx="1">
                  <c:v>Indonesia</c:v>
                </c:pt>
                <c:pt idx="2">
                  <c:v>Bangladesh</c:v>
                </c:pt>
                <c:pt idx="3">
                  <c:v>Pakistan</c:v>
                </c:pt>
                <c:pt idx="4">
                  <c:v>India</c:v>
                </c:pt>
                <c:pt idx="5">
                  <c:v>Others</c:v>
                </c:pt>
              </c:strCache>
            </c:strRef>
          </c:cat>
          <c:val>
            <c:numRef>
              <c:f>'Table 2.17'!$L$174:$L$179</c:f>
              <c:numCache>
                <c:formatCode>0</c:formatCode>
                <c:ptCount val="6"/>
                <c:pt idx="0">
                  <c:v>22.9</c:v>
                </c:pt>
                <c:pt idx="1">
                  <c:v>15.1</c:v>
                </c:pt>
                <c:pt idx="2">
                  <c:v>14.6</c:v>
                </c:pt>
                <c:pt idx="3">
                  <c:v>14.3</c:v>
                </c:pt>
                <c:pt idx="4">
                  <c:v>6.3</c:v>
                </c:pt>
                <c:pt idx="5">
                  <c:v>26.8</c:v>
                </c:pt>
              </c:numCache>
            </c:numRef>
          </c:val>
        </c:ser>
        <c:dLbls>
          <c:showLegendKey val="0"/>
          <c:showVal val="0"/>
          <c:showCatName val="0"/>
          <c:showSerName val="0"/>
          <c:showPercent val="0"/>
          <c:showBubbleSize val="0"/>
        </c:dLbls>
        <c:gapWidth val="150"/>
        <c:axId val="190290584"/>
        <c:axId val="190290976"/>
      </c:barChart>
      <c:catAx>
        <c:axId val="190290584"/>
        <c:scaling>
          <c:orientation val="minMax"/>
        </c:scaling>
        <c:delete val="0"/>
        <c:axPos val="b"/>
        <c:numFmt formatCode="General" sourceLinked="0"/>
        <c:majorTickMark val="out"/>
        <c:minorTickMark val="none"/>
        <c:tickLblPos val="nextTo"/>
        <c:crossAx val="190290976"/>
        <c:crosses val="autoZero"/>
        <c:auto val="1"/>
        <c:lblAlgn val="ctr"/>
        <c:lblOffset val="100"/>
        <c:noMultiLvlLbl val="0"/>
      </c:catAx>
      <c:valAx>
        <c:axId val="190290976"/>
        <c:scaling>
          <c:orientation val="minMax"/>
          <c:max val="100"/>
        </c:scaling>
        <c:delete val="0"/>
        <c:axPos val="l"/>
        <c:numFmt formatCode="0" sourceLinked="1"/>
        <c:majorTickMark val="out"/>
        <c:minorTickMark val="none"/>
        <c:tickLblPos val="nextTo"/>
        <c:crossAx val="1902905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2.17'!$K$187:$K$190</c:f>
              <c:strCache>
                <c:ptCount val="4"/>
                <c:pt idx="0">
                  <c:v>Australia</c:v>
                </c:pt>
                <c:pt idx="1">
                  <c:v>India</c:v>
                </c:pt>
                <c:pt idx="2">
                  <c:v>Malaysia</c:v>
                </c:pt>
                <c:pt idx="3">
                  <c:v>Others</c:v>
                </c:pt>
              </c:strCache>
            </c:strRef>
          </c:cat>
          <c:val>
            <c:numRef>
              <c:f>'Table 2.17'!$L$187:$L$190</c:f>
              <c:numCache>
                <c:formatCode>0</c:formatCode>
                <c:ptCount val="4"/>
                <c:pt idx="0">
                  <c:v>19.399999999999999</c:v>
                </c:pt>
                <c:pt idx="1">
                  <c:v>75.400000000000006</c:v>
                </c:pt>
                <c:pt idx="2">
                  <c:v>3.2</c:v>
                </c:pt>
                <c:pt idx="3">
                  <c:v>2.1</c:v>
                </c:pt>
              </c:numCache>
            </c:numRef>
          </c:val>
        </c:ser>
        <c:dLbls>
          <c:showLegendKey val="0"/>
          <c:showVal val="0"/>
          <c:showCatName val="0"/>
          <c:showSerName val="0"/>
          <c:showPercent val="0"/>
          <c:showBubbleSize val="0"/>
        </c:dLbls>
        <c:gapWidth val="150"/>
        <c:axId val="253624448"/>
        <c:axId val="253624840"/>
      </c:barChart>
      <c:catAx>
        <c:axId val="253624448"/>
        <c:scaling>
          <c:orientation val="minMax"/>
        </c:scaling>
        <c:delete val="0"/>
        <c:axPos val="b"/>
        <c:numFmt formatCode="General" sourceLinked="0"/>
        <c:majorTickMark val="out"/>
        <c:minorTickMark val="none"/>
        <c:tickLblPos val="nextTo"/>
        <c:crossAx val="253624840"/>
        <c:crosses val="autoZero"/>
        <c:auto val="1"/>
        <c:lblAlgn val="ctr"/>
        <c:lblOffset val="100"/>
        <c:noMultiLvlLbl val="0"/>
      </c:catAx>
      <c:valAx>
        <c:axId val="253624840"/>
        <c:scaling>
          <c:orientation val="minMax"/>
          <c:max val="100"/>
        </c:scaling>
        <c:delete val="0"/>
        <c:axPos val="l"/>
        <c:numFmt formatCode="0" sourceLinked="1"/>
        <c:majorTickMark val="out"/>
        <c:minorTickMark val="none"/>
        <c:tickLblPos val="nextTo"/>
        <c:crossAx val="2536244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2.17'!$K$200:$K$206</c:f>
              <c:strCache>
                <c:ptCount val="7"/>
                <c:pt idx="0">
                  <c:v>Australia</c:v>
                </c:pt>
                <c:pt idx="1">
                  <c:v>Zimbabwe</c:v>
                </c:pt>
                <c:pt idx="2">
                  <c:v>Philippines</c:v>
                </c:pt>
                <c:pt idx="3">
                  <c:v>New Zealand</c:v>
                </c:pt>
                <c:pt idx="4">
                  <c:v>Fiji</c:v>
                </c:pt>
                <c:pt idx="5">
                  <c:v>Papua New Guinea</c:v>
                </c:pt>
                <c:pt idx="6">
                  <c:v>Others</c:v>
                </c:pt>
              </c:strCache>
            </c:strRef>
          </c:cat>
          <c:val>
            <c:numRef>
              <c:f>'Table 2.17'!$L$200:$L$206</c:f>
              <c:numCache>
                <c:formatCode>0</c:formatCode>
                <c:ptCount val="7"/>
                <c:pt idx="0">
                  <c:v>52.5</c:v>
                </c:pt>
                <c:pt idx="1">
                  <c:v>11.4</c:v>
                </c:pt>
                <c:pt idx="2">
                  <c:v>7.9</c:v>
                </c:pt>
                <c:pt idx="3">
                  <c:v>3.9</c:v>
                </c:pt>
                <c:pt idx="4">
                  <c:v>3.9</c:v>
                </c:pt>
                <c:pt idx="5">
                  <c:v>3</c:v>
                </c:pt>
                <c:pt idx="6">
                  <c:v>17.5</c:v>
                </c:pt>
              </c:numCache>
            </c:numRef>
          </c:val>
        </c:ser>
        <c:dLbls>
          <c:showLegendKey val="0"/>
          <c:showVal val="0"/>
          <c:showCatName val="0"/>
          <c:showSerName val="0"/>
          <c:showPercent val="0"/>
          <c:showBubbleSize val="0"/>
        </c:dLbls>
        <c:gapWidth val="150"/>
        <c:axId val="253625624"/>
        <c:axId val="253626016"/>
      </c:barChart>
      <c:catAx>
        <c:axId val="253625624"/>
        <c:scaling>
          <c:orientation val="minMax"/>
        </c:scaling>
        <c:delete val="0"/>
        <c:axPos val="b"/>
        <c:numFmt formatCode="General" sourceLinked="0"/>
        <c:majorTickMark val="out"/>
        <c:minorTickMark val="none"/>
        <c:tickLblPos val="nextTo"/>
        <c:crossAx val="253626016"/>
        <c:crosses val="autoZero"/>
        <c:auto val="1"/>
        <c:lblAlgn val="ctr"/>
        <c:lblOffset val="100"/>
        <c:noMultiLvlLbl val="0"/>
      </c:catAx>
      <c:valAx>
        <c:axId val="253626016"/>
        <c:scaling>
          <c:orientation val="minMax"/>
          <c:max val="100"/>
        </c:scaling>
        <c:delete val="0"/>
        <c:axPos val="l"/>
        <c:numFmt formatCode="0" sourceLinked="1"/>
        <c:majorTickMark val="out"/>
        <c:minorTickMark val="none"/>
        <c:tickLblPos val="nextTo"/>
        <c:crossAx val="2536256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2.17'!$K$213:$K$217</c:f>
              <c:strCache>
                <c:ptCount val="5"/>
                <c:pt idx="0">
                  <c:v>Australia</c:v>
                </c:pt>
                <c:pt idx="1">
                  <c:v>New Zealand</c:v>
                </c:pt>
                <c:pt idx="2">
                  <c:v>USA</c:v>
                </c:pt>
                <c:pt idx="3">
                  <c:v>Philippines</c:v>
                </c:pt>
                <c:pt idx="4">
                  <c:v>Others</c:v>
                </c:pt>
              </c:strCache>
            </c:strRef>
          </c:cat>
          <c:val>
            <c:numRef>
              <c:f>'Table 2.17'!$L$213:$L$217</c:f>
              <c:numCache>
                <c:formatCode>0</c:formatCode>
                <c:ptCount val="5"/>
                <c:pt idx="0">
                  <c:v>56.5</c:v>
                </c:pt>
                <c:pt idx="1">
                  <c:v>18.899999999999999</c:v>
                </c:pt>
                <c:pt idx="2">
                  <c:v>9.1</c:v>
                </c:pt>
                <c:pt idx="3">
                  <c:v>6</c:v>
                </c:pt>
                <c:pt idx="4">
                  <c:v>9.4</c:v>
                </c:pt>
              </c:numCache>
            </c:numRef>
          </c:val>
        </c:ser>
        <c:dLbls>
          <c:showLegendKey val="0"/>
          <c:showVal val="0"/>
          <c:showCatName val="0"/>
          <c:showSerName val="0"/>
          <c:showPercent val="0"/>
          <c:showBubbleSize val="0"/>
        </c:dLbls>
        <c:gapWidth val="150"/>
        <c:axId val="248872368"/>
        <c:axId val="248872760"/>
      </c:barChart>
      <c:catAx>
        <c:axId val="248872368"/>
        <c:scaling>
          <c:orientation val="minMax"/>
        </c:scaling>
        <c:delete val="0"/>
        <c:axPos val="b"/>
        <c:numFmt formatCode="General" sourceLinked="0"/>
        <c:majorTickMark val="out"/>
        <c:minorTickMark val="none"/>
        <c:tickLblPos val="nextTo"/>
        <c:crossAx val="248872760"/>
        <c:crosses val="autoZero"/>
        <c:auto val="1"/>
        <c:lblAlgn val="ctr"/>
        <c:lblOffset val="100"/>
        <c:noMultiLvlLbl val="0"/>
      </c:catAx>
      <c:valAx>
        <c:axId val="248872760"/>
        <c:scaling>
          <c:orientation val="minMax"/>
          <c:max val="100"/>
        </c:scaling>
        <c:delete val="0"/>
        <c:axPos val="l"/>
        <c:numFmt formatCode="0" sourceLinked="1"/>
        <c:majorTickMark val="out"/>
        <c:minorTickMark val="none"/>
        <c:tickLblPos val="nextTo"/>
        <c:crossAx val="2488723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2.17'!$K$226:$K$229</c:f>
              <c:strCache>
                <c:ptCount val="4"/>
                <c:pt idx="0">
                  <c:v>Australia</c:v>
                </c:pt>
                <c:pt idx="1">
                  <c:v>Philippines</c:v>
                </c:pt>
                <c:pt idx="2">
                  <c:v>New Zealand</c:v>
                </c:pt>
                <c:pt idx="3">
                  <c:v>Others</c:v>
                </c:pt>
              </c:strCache>
            </c:strRef>
          </c:cat>
          <c:val>
            <c:numRef>
              <c:f>'Table 2.17'!$L$226:$L$229</c:f>
              <c:numCache>
                <c:formatCode>0</c:formatCode>
                <c:ptCount val="4"/>
                <c:pt idx="0">
                  <c:v>69.599999999999994</c:v>
                </c:pt>
                <c:pt idx="1">
                  <c:v>11.8</c:v>
                </c:pt>
                <c:pt idx="2">
                  <c:v>3.1</c:v>
                </c:pt>
                <c:pt idx="3">
                  <c:v>15.5</c:v>
                </c:pt>
              </c:numCache>
            </c:numRef>
          </c:val>
        </c:ser>
        <c:dLbls>
          <c:showLegendKey val="0"/>
          <c:showVal val="0"/>
          <c:showCatName val="0"/>
          <c:showSerName val="0"/>
          <c:showPercent val="0"/>
          <c:showBubbleSize val="0"/>
        </c:dLbls>
        <c:gapWidth val="150"/>
        <c:axId val="248873544"/>
        <c:axId val="253859984"/>
      </c:barChart>
      <c:catAx>
        <c:axId val="248873544"/>
        <c:scaling>
          <c:orientation val="minMax"/>
        </c:scaling>
        <c:delete val="0"/>
        <c:axPos val="b"/>
        <c:numFmt formatCode="General" sourceLinked="0"/>
        <c:majorTickMark val="out"/>
        <c:minorTickMark val="none"/>
        <c:tickLblPos val="nextTo"/>
        <c:crossAx val="253859984"/>
        <c:crosses val="autoZero"/>
        <c:auto val="1"/>
        <c:lblAlgn val="ctr"/>
        <c:lblOffset val="100"/>
        <c:noMultiLvlLbl val="0"/>
      </c:catAx>
      <c:valAx>
        <c:axId val="253859984"/>
        <c:scaling>
          <c:orientation val="minMax"/>
          <c:max val="100"/>
        </c:scaling>
        <c:delete val="0"/>
        <c:axPos val="l"/>
        <c:numFmt formatCode="0" sourceLinked="1"/>
        <c:majorTickMark val="out"/>
        <c:minorTickMark val="none"/>
        <c:tickLblPos val="nextTo"/>
        <c:crossAx val="2488735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2.17'!$K$239:$K$242</c:f>
              <c:strCache>
                <c:ptCount val="4"/>
                <c:pt idx="0">
                  <c:v>Australia</c:v>
                </c:pt>
                <c:pt idx="1">
                  <c:v>Zimbabwe</c:v>
                </c:pt>
                <c:pt idx="2">
                  <c:v>England</c:v>
                </c:pt>
                <c:pt idx="3">
                  <c:v>Others</c:v>
                </c:pt>
              </c:strCache>
            </c:strRef>
          </c:cat>
          <c:val>
            <c:numRef>
              <c:f>'Table 2.17'!$L$239:$L$242</c:f>
              <c:numCache>
                <c:formatCode>0</c:formatCode>
                <c:ptCount val="4"/>
                <c:pt idx="0">
                  <c:v>88.7</c:v>
                </c:pt>
                <c:pt idx="1">
                  <c:v>2.7</c:v>
                </c:pt>
                <c:pt idx="2">
                  <c:v>2.4</c:v>
                </c:pt>
                <c:pt idx="3">
                  <c:v>6.2</c:v>
                </c:pt>
              </c:numCache>
            </c:numRef>
          </c:val>
        </c:ser>
        <c:dLbls>
          <c:showLegendKey val="0"/>
          <c:showVal val="0"/>
          <c:showCatName val="0"/>
          <c:showSerName val="0"/>
          <c:showPercent val="0"/>
          <c:showBubbleSize val="0"/>
        </c:dLbls>
        <c:gapWidth val="150"/>
        <c:axId val="253860768"/>
        <c:axId val="253861160"/>
      </c:barChart>
      <c:catAx>
        <c:axId val="253860768"/>
        <c:scaling>
          <c:orientation val="minMax"/>
        </c:scaling>
        <c:delete val="0"/>
        <c:axPos val="b"/>
        <c:numFmt formatCode="General" sourceLinked="0"/>
        <c:majorTickMark val="out"/>
        <c:minorTickMark val="none"/>
        <c:tickLblPos val="nextTo"/>
        <c:crossAx val="253861160"/>
        <c:crosses val="autoZero"/>
        <c:auto val="1"/>
        <c:lblAlgn val="ctr"/>
        <c:lblOffset val="100"/>
        <c:noMultiLvlLbl val="0"/>
      </c:catAx>
      <c:valAx>
        <c:axId val="253861160"/>
        <c:scaling>
          <c:orientation val="minMax"/>
        </c:scaling>
        <c:delete val="0"/>
        <c:axPos val="l"/>
        <c:numFmt formatCode="0" sourceLinked="1"/>
        <c:majorTickMark val="out"/>
        <c:minorTickMark val="none"/>
        <c:tickLblPos val="nextTo"/>
        <c:crossAx val="2538607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2.17'!$K$252:$K$256</c:f>
              <c:strCache>
                <c:ptCount val="5"/>
                <c:pt idx="0">
                  <c:v>Australia</c:v>
                </c:pt>
                <c:pt idx="1">
                  <c:v>England</c:v>
                </c:pt>
                <c:pt idx="2">
                  <c:v>New Zealand</c:v>
                </c:pt>
                <c:pt idx="3">
                  <c:v>USA</c:v>
                </c:pt>
                <c:pt idx="4">
                  <c:v>Others</c:v>
                </c:pt>
              </c:strCache>
            </c:strRef>
          </c:cat>
          <c:val>
            <c:numRef>
              <c:f>'Table 2.17'!$L$252:$L$256</c:f>
              <c:numCache>
                <c:formatCode>0</c:formatCode>
                <c:ptCount val="5"/>
                <c:pt idx="0" formatCode="General">
                  <c:v>80</c:v>
                </c:pt>
                <c:pt idx="1">
                  <c:v>5.9</c:v>
                </c:pt>
                <c:pt idx="2">
                  <c:v>3.4</c:v>
                </c:pt>
                <c:pt idx="3">
                  <c:v>2.7</c:v>
                </c:pt>
                <c:pt idx="4">
                  <c:v>8.1</c:v>
                </c:pt>
              </c:numCache>
            </c:numRef>
          </c:val>
        </c:ser>
        <c:dLbls>
          <c:showLegendKey val="0"/>
          <c:showVal val="0"/>
          <c:showCatName val="0"/>
          <c:showSerName val="0"/>
          <c:showPercent val="0"/>
          <c:showBubbleSize val="0"/>
        </c:dLbls>
        <c:gapWidth val="150"/>
        <c:axId val="251971816"/>
        <c:axId val="251972208"/>
      </c:barChart>
      <c:catAx>
        <c:axId val="251971816"/>
        <c:scaling>
          <c:orientation val="minMax"/>
        </c:scaling>
        <c:delete val="0"/>
        <c:axPos val="b"/>
        <c:numFmt formatCode="General" sourceLinked="0"/>
        <c:majorTickMark val="out"/>
        <c:minorTickMark val="none"/>
        <c:tickLblPos val="nextTo"/>
        <c:crossAx val="251972208"/>
        <c:crosses val="autoZero"/>
        <c:auto val="1"/>
        <c:lblAlgn val="ctr"/>
        <c:lblOffset val="100"/>
        <c:noMultiLvlLbl val="0"/>
      </c:catAx>
      <c:valAx>
        <c:axId val="251972208"/>
        <c:scaling>
          <c:orientation val="minMax"/>
          <c:max val="100"/>
        </c:scaling>
        <c:delete val="0"/>
        <c:axPos val="l"/>
        <c:numFmt formatCode="General" sourceLinked="1"/>
        <c:majorTickMark val="out"/>
        <c:minorTickMark val="none"/>
        <c:tickLblPos val="nextTo"/>
        <c:crossAx val="2519718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2.8'!$K$53:$K$55</c:f>
              <c:strCache>
                <c:ptCount val="3"/>
                <c:pt idx="0">
                  <c:v>Philippines</c:v>
                </c:pt>
                <c:pt idx="1">
                  <c:v>Australia</c:v>
                </c:pt>
                <c:pt idx="2">
                  <c:v>Others</c:v>
                </c:pt>
              </c:strCache>
            </c:strRef>
          </c:cat>
          <c:val>
            <c:numRef>
              <c:f>'Table 2.8'!$L$53:$L$55</c:f>
              <c:numCache>
                <c:formatCode>0</c:formatCode>
                <c:ptCount val="3"/>
                <c:pt idx="0">
                  <c:v>92.310264125710461</c:v>
                </c:pt>
                <c:pt idx="1">
                  <c:v>5.4496823804747576</c:v>
                </c:pt>
                <c:pt idx="2">
                  <c:v>2.2400534938147776</c:v>
                </c:pt>
              </c:numCache>
            </c:numRef>
          </c:val>
        </c:ser>
        <c:dLbls>
          <c:showLegendKey val="0"/>
          <c:showVal val="0"/>
          <c:showCatName val="0"/>
          <c:showSerName val="0"/>
          <c:showPercent val="0"/>
          <c:showBubbleSize val="0"/>
        </c:dLbls>
        <c:gapWidth val="150"/>
        <c:axId val="436073280"/>
        <c:axId val="247194312"/>
      </c:barChart>
      <c:catAx>
        <c:axId val="436073280"/>
        <c:scaling>
          <c:orientation val="minMax"/>
        </c:scaling>
        <c:delete val="0"/>
        <c:axPos val="b"/>
        <c:numFmt formatCode="General" sourceLinked="0"/>
        <c:majorTickMark val="out"/>
        <c:minorTickMark val="none"/>
        <c:tickLblPos val="nextTo"/>
        <c:crossAx val="247194312"/>
        <c:crosses val="autoZero"/>
        <c:auto val="1"/>
        <c:lblAlgn val="ctr"/>
        <c:lblOffset val="100"/>
        <c:noMultiLvlLbl val="0"/>
      </c:catAx>
      <c:valAx>
        <c:axId val="247194312"/>
        <c:scaling>
          <c:orientation val="minMax"/>
        </c:scaling>
        <c:delete val="0"/>
        <c:axPos val="l"/>
        <c:numFmt formatCode="0" sourceLinked="1"/>
        <c:majorTickMark val="out"/>
        <c:minorTickMark val="none"/>
        <c:tickLblPos val="nextTo"/>
        <c:crossAx val="43607328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2.17'!$K$135:$K$139</c:f>
              <c:strCache>
                <c:ptCount val="5"/>
                <c:pt idx="0">
                  <c:v>Australia</c:v>
                </c:pt>
                <c:pt idx="1">
                  <c:v>Zimbabwe</c:v>
                </c:pt>
                <c:pt idx="2">
                  <c:v>India</c:v>
                </c:pt>
                <c:pt idx="3">
                  <c:v>Philippines</c:v>
                </c:pt>
                <c:pt idx="4">
                  <c:v>Others</c:v>
                </c:pt>
              </c:strCache>
            </c:strRef>
          </c:cat>
          <c:val>
            <c:numRef>
              <c:f>'Table 2.17'!$L$135:$L$139</c:f>
              <c:numCache>
                <c:formatCode>0</c:formatCode>
                <c:ptCount val="5"/>
                <c:pt idx="0">
                  <c:v>67.599999999999994</c:v>
                </c:pt>
                <c:pt idx="1">
                  <c:v>3.8</c:v>
                </c:pt>
                <c:pt idx="2">
                  <c:v>3.4</c:v>
                </c:pt>
                <c:pt idx="3">
                  <c:v>3.1</c:v>
                </c:pt>
                <c:pt idx="4">
                  <c:v>22.1</c:v>
                </c:pt>
              </c:numCache>
            </c:numRef>
          </c:val>
        </c:ser>
        <c:dLbls>
          <c:showLegendKey val="0"/>
          <c:showVal val="0"/>
          <c:showCatName val="0"/>
          <c:showSerName val="0"/>
          <c:showPercent val="0"/>
          <c:showBubbleSize val="0"/>
        </c:dLbls>
        <c:gapWidth val="150"/>
        <c:axId val="251973384"/>
        <c:axId val="253244632"/>
      </c:barChart>
      <c:catAx>
        <c:axId val="251973384"/>
        <c:scaling>
          <c:orientation val="minMax"/>
        </c:scaling>
        <c:delete val="0"/>
        <c:axPos val="b"/>
        <c:numFmt formatCode="General" sourceLinked="0"/>
        <c:majorTickMark val="out"/>
        <c:minorTickMark val="none"/>
        <c:tickLblPos val="nextTo"/>
        <c:crossAx val="253244632"/>
        <c:crosses val="autoZero"/>
        <c:auto val="1"/>
        <c:lblAlgn val="ctr"/>
        <c:lblOffset val="100"/>
        <c:noMultiLvlLbl val="0"/>
      </c:catAx>
      <c:valAx>
        <c:axId val="253244632"/>
        <c:scaling>
          <c:orientation val="minMax"/>
          <c:max val="100"/>
        </c:scaling>
        <c:delete val="0"/>
        <c:axPos val="l"/>
        <c:numFmt formatCode="0" sourceLinked="1"/>
        <c:majorTickMark val="out"/>
        <c:minorTickMark val="none"/>
        <c:tickLblPos val="nextTo"/>
        <c:crossAx val="2519733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2.18'!$L$6:$L$7</c:f>
              <c:strCache>
                <c:ptCount val="2"/>
                <c:pt idx="0">
                  <c:v>Australia</c:v>
                </c:pt>
                <c:pt idx="1">
                  <c:v>Others</c:v>
                </c:pt>
              </c:strCache>
            </c:strRef>
          </c:cat>
          <c:val>
            <c:numRef>
              <c:f>'Table 2.18'!$M$6:$M$7</c:f>
              <c:numCache>
                <c:formatCode>0</c:formatCode>
                <c:ptCount val="2"/>
                <c:pt idx="0">
                  <c:v>95.482677995629388</c:v>
                </c:pt>
                <c:pt idx="1">
                  <c:v>4.5173220043706159</c:v>
                </c:pt>
              </c:numCache>
            </c:numRef>
          </c:val>
        </c:ser>
        <c:dLbls>
          <c:showLegendKey val="0"/>
          <c:showVal val="0"/>
          <c:showCatName val="0"/>
          <c:showSerName val="0"/>
          <c:showPercent val="0"/>
          <c:showBubbleSize val="0"/>
        </c:dLbls>
        <c:gapWidth val="150"/>
        <c:axId val="253245024"/>
        <c:axId val="253245416"/>
      </c:barChart>
      <c:catAx>
        <c:axId val="253245024"/>
        <c:scaling>
          <c:orientation val="minMax"/>
        </c:scaling>
        <c:delete val="0"/>
        <c:axPos val="b"/>
        <c:numFmt formatCode="General" sourceLinked="0"/>
        <c:majorTickMark val="out"/>
        <c:minorTickMark val="none"/>
        <c:tickLblPos val="nextTo"/>
        <c:crossAx val="253245416"/>
        <c:crosses val="autoZero"/>
        <c:auto val="1"/>
        <c:lblAlgn val="ctr"/>
        <c:lblOffset val="100"/>
        <c:noMultiLvlLbl val="0"/>
      </c:catAx>
      <c:valAx>
        <c:axId val="253245416"/>
        <c:scaling>
          <c:orientation val="minMax"/>
          <c:max val="100"/>
        </c:scaling>
        <c:delete val="0"/>
        <c:axPos val="l"/>
        <c:numFmt formatCode="0" sourceLinked="1"/>
        <c:majorTickMark val="out"/>
        <c:minorTickMark val="none"/>
        <c:tickLblPos val="nextTo"/>
        <c:crossAx val="253245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2.18'!$H$18:$H$21</c:f>
              <c:strCache>
                <c:ptCount val="4"/>
                <c:pt idx="0">
                  <c:v>Australia</c:v>
                </c:pt>
                <c:pt idx="1">
                  <c:v>England</c:v>
                </c:pt>
                <c:pt idx="2">
                  <c:v>New Zealand</c:v>
                </c:pt>
                <c:pt idx="3">
                  <c:v>Others</c:v>
                </c:pt>
              </c:strCache>
            </c:strRef>
          </c:cat>
          <c:val>
            <c:numRef>
              <c:f>'Table 2.18'!$I$18:$I$21</c:f>
              <c:numCache>
                <c:formatCode>0</c:formatCode>
                <c:ptCount val="4"/>
                <c:pt idx="0">
                  <c:v>80.504002911208147</c:v>
                </c:pt>
                <c:pt idx="1">
                  <c:v>9.143013100436681</c:v>
                </c:pt>
                <c:pt idx="2">
                  <c:v>3.977438136826783</c:v>
                </c:pt>
                <c:pt idx="3">
                  <c:v>6.3755458515283845</c:v>
                </c:pt>
              </c:numCache>
            </c:numRef>
          </c:val>
        </c:ser>
        <c:dLbls>
          <c:showLegendKey val="0"/>
          <c:showVal val="0"/>
          <c:showCatName val="0"/>
          <c:showSerName val="0"/>
          <c:showPercent val="0"/>
          <c:showBubbleSize val="0"/>
        </c:dLbls>
        <c:gapWidth val="150"/>
        <c:axId val="253246200"/>
        <c:axId val="249923608"/>
      </c:barChart>
      <c:catAx>
        <c:axId val="253246200"/>
        <c:scaling>
          <c:orientation val="minMax"/>
        </c:scaling>
        <c:delete val="0"/>
        <c:axPos val="b"/>
        <c:numFmt formatCode="General" sourceLinked="0"/>
        <c:majorTickMark val="out"/>
        <c:minorTickMark val="none"/>
        <c:tickLblPos val="nextTo"/>
        <c:crossAx val="249923608"/>
        <c:crosses val="autoZero"/>
        <c:auto val="1"/>
        <c:lblAlgn val="ctr"/>
        <c:lblOffset val="100"/>
        <c:noMultiLvlLbl val="0"/>
      </c:catAx>
      <c:valAx>
        <c:axId val="249923608"/>
        <c:scaling>
          <c:orientation val="minMax"/>
          <c:max val="100"/>
        </c:scaling>
        <c:delete val="0"/>
        <c:axPos val="l"/>
        <c:numFmt formatCode="0" sourceLinked="1"/>
        <c:majorTickMark val="out"/>
        <c:minorTickMark val="none"/>
        <c:tickLblPos val="nextTo"/>
        <c:crossAx val="2532462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2.18'!$H$30:$H$31</c:f>
              <c:strCache>
                <c:ptCount val="2"/>
                <c:pt idx="0">
                  <c:v>Australia</c:v>
                </c:pt>
                <c:pt idx="1">
                  <c:v>Others</c:v>
                </c:pt>
              </c:strCache>
            </c:strRef>
          </c:cat>
          <c:val>
            <c:numRef>
              <c:f>'Table 2.18'!$I$30:$I$31</c:f>
              <c:numCache>
                <c:formatCode>0</c:formatCode>
                <c:ptCount val="2"/>
                <c:pt idx="0">
                  <c:v>99.352862849533949</c:v>
                </c:pt>
                <c:pt idx="1">
                  <c:v>0.64713715046604525</c:v>
                </c:pt>
              </c:numCache>
            </c:numRef>
          </c:val>
        </c:ser>
        <c:dLbls>
          <c:showLegendKey val="0"/>
          <c:showVal val="0"/>
          <c:showCatName val="0"/>
          <c:showSerName val="0"/>
          <c:showPercent val="0"/>
          <c:showBubbleSize val="0"/>
        </c:dLbls>
        <c:gapWidth val="150"/>
        <c:axId val="249924392"/>
        <c:axId val="249924784"/>
      </c:barChart>
      <c:catAx>
        <c:axId val="249924392"/>
        <c:scaling>
          <c:orientation val="minMax"/>
        </c:scaling>
        <c:delete val="0"/>
        <c:axPos val="b"/>
        <c:numFmt formatCode="General" sourceLinked="0"/>
        <c:majorTickMark val="out"/>
        <c:minorTickMark val="none"/>
        <c:tickLblPos val="nextTo"/>
        <c:crossAx val="249924784"/>
        <c:crosses val="autoZero"/>
        <c:auto val="1"/>
        <c:lblAlgn val="ctr"/>
        <c:lblOffset val="100"/>
        <c:noMultiLvlLbl val="0"/>
      </c:catAx>
      <c:valAx>
        <c:axId val="249924784"/>
        <c:scaling>
          <c:orientation val="minMax"/>
          <c:max val="100"/>
        </c:scaling>
        <c:delete val="0"/>
        <c:axPos val="l"/>
        <c:numFmt formatCode="0" sourceLinked="1"/>
        <c:majorTickMark val="out"/>
        <c:minorTickMark val="none"/>
        <c:tickLblPos val="nextTo"/>
        <c:crossAx val="2499243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2.18'!$H$42:$H$47</c:f>
              <c:strCache>
                <c:ptCount val="6"/>
                <c:pt idx="0">
                  <c:v>Australia</c:v>
                </c:pt>
                <c:pt idx="1">
                  <c:v>Ireland</c:v>
                </c:pt>
                <c:pt idx="2">
                  <c:v>New Zealand</c:v>
                </c:pt>
                <c:pt idx="3">
                  <c:v>England</c:v>
                </c:pt>
                <c:pt idx="4">
                  <c:v>USA</c:v>
                </c:pt>
                <c:pt idx="5">
                  <c:v>Others</c:v>
                </c:pt>
              </c:strCache>
            </c:strRef>
          </c:cat>
          <c:val>
            <c:numRef>
              <c:f>'Table 2.18'!$I$42:$I$47</c:f>
              <c:numCache>
                <c:formatCode>0</c:formatCode>
                <c:ptCount val="6"/>
                <c:pt idx="0">
                  <c:v>82.349756361667573</c:v>
                </c:pt>
                <c:pt idx="1">
                  <c:v>5.365457498646454</c:v>
                </c:pt>
                <c:pt idx="2">
                  <c:v>3.3459664320519762</c:v>
                </c:pt>
                <c:pt idx="3">
                  <c:v>3.1835408770979972</c:v>
                </c:pt>
                <c:pt idx="4">
                  <c:v>1.0990795885219273</c:v>
                </c:pt>
                <c:pt idx="5">
                  <c:v>4.6561992420140772</c:v>
                </c:pt>
              </c:numCache>
            </c:numRef>
          </c:val>
        </c:ser>
        <c:dLbls>
          <c:showLegendKey val="0"/>
          <c:showVal val="0"/>
          <c:showCatName val="0"/>
          <c:showSerName val="0"/>
          <c:showPercent val="0"/>
          <c:showBubbleSize val="0"/>
        </c:dLbls>
        <c:gapWidth val="150"/>
        <c:axId val="249931800"/>
        <c:axId val="249932192"/>
      </c:barChart>
      <c:catAx>
        <c:axId val="249931800"/>
        <c:scaling>
          <c:orientation val="minMax"/>
        </c:scaling>
        <c:delete val="0"/>
        <c:axPos val="b"/>
        <c:numFmt formatCode="General" sourceLinked="0"/>
        <c:majorTickMark val="out"/>
        <c:minorTickMark val="none"/>
        <c:tickLblPos val="nextTo"/>
        <c:crossAx val="249932192"/>
        <c:crosses val="autoZero"/>
        <c:auto val="1"/>
        <c:lblAlgn val="ctr"/>
        <c:lblOffset val="100"/>
        <c:noMultiLvlLbl val="0"/>
      </c:catAx>
      <c:valAx>
        <c:axId val="249932192"/>
        <c:scaling>
          <c:orientation val="minMax"/>
          <c:max val="100"/>
        </c:scaling>
        <c:delete val="0"/>
        <c:axPos val="l"/>
        <c:numFmt formatCode="0" sourceLinked="1"/>
        <c:majorTickMark val="out"/>
        <c:minorTickMark val="none"/>
        <c:tickLblPos val="nextTo"/>
        <c:crossAx val="2499318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2.18'!$H$54:$H$58</c:f>
              <c:strCache>
                <c:ptCount val="5"/>
                <c:pt idx="0">
                  <c:v>Australia</c:v>
                </c:pt>
                <c:pt idx="1">
                  <c:v>New Zealand</c:v>
                </c:pt>
                <c:pt idx="2">
                  <c:v>Scotland</c:v>
                </c:pt>
                <c:pt idx="3">
                  <c:v>England</c:v>
                </c:pt>
                <c:pt idx="4">
                  <c:v>Others</c:v>
                </c:pt>
              </c:strCache>
            </c:strRef>
          </c:cat>
          <c:val>
            <c:numRef>
              <c:f>'Table 2.18'!$I$54:$I$58</c:f>
              <c:numCache>
                <c:formatCode>0</c:formatCode>
                <c:ptCount val="5"/>
                <c:pt idx="0">
                  <c:v>81.295925183700732</c:v>
                </c:pt>
                <c:pt idx="1">
                  <c:v>6.1923847695390783</c:v>
                </c:pt>
                <c:pt idx="2">
                  <c:v>4.3820975283901138</c:v>
                </c:pt>
                <c:pt idx="3">
                  <c:v>2.8456913827655308</c:v>
                </c:pt>
                <c:pt idx="4">
                  <c:v>5.2839011356045429</c:v>
                </c:pt>
              </c:numCache>
            </c:numRef>
          </c:val>
        </c:ser>
        <c:dLbls>
          <c:showLegendKey val="0"/>
          <c:showVal val="0"/>
          <c:showCatName val="0"/>
          <c:showSerName val="0"/>
          <c:showPercent val="0"/>
          <c:showBubbleSize val="0"/>
        </c:dLbls>
        <c:gapWidth val="150"/>
        <c:axId val="249932976"/>
        <c:axId val="249933368"/>
      </c:barChart>
      <c:catAx>
        <c:axId val="249932976"/>
        <c:scaling>
          <c:orientation val="minMax"/>
        </c:scaling>
        <c:delete val="0"/>
        <c:axPos val="b"/>
        <c:numFmt formatCode="General" sourceLinked="0"/>
        <c:majorTickMark val="out"/>
        <c:minorTickMark val="none"/>
        <c:tickLblPos val="nextTo"/>
        <c:crossAx val="249933368"/>
        <c:crosses val="autoZero"/>
        <c:auto val="1"/>
        <c:lblAlgn val="ctr"/>
        <c:lblOffset val="100"/>
        <c:noMultiLvlLbl val="0"/>
      </c:catAx>
      <c:valAx>
        <c:axId val="249933368"/>
        <c:scaling>
          <c:orientation val="minMax"/>
          <c:max val="100"/>
        </c:scaling>
        <c:delete val="0"/>
        <c:axPos val="l"/>
        <c:numFmt formatCode="0" sourceLinked="1"/>
        <c:majorTickMark val="out"/>
        <c:minorTickMark val="none"/>
        <c:tickLblPos val="nextTo"/>
        <c:crossAx val="2499329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2.18'!$H$66:$H$71</c:f>
              <c:strCache>
                <c:ptCount val="6"/>
                <c:pt idx="0">
                  <c:v>Australia</c:v>
                </c:pt>
                <c:pt idx="1">
                  <c:v>Germany</c:v>
                </c:pt>
                <c:pt idx="2">
                  <c:v>USA</c:v>
                </c:pt>
                <c:pt idx="3">
                  <c:v>New Zealand</c:v>
                </c:pt>
                <c:pt idx="4">
                  <c:v>South Africa</c:v>
                </c:pt>
                <c:pt idx="5">
                  <c:v>Others</c:v>
                </c:pt>
              </c:strCache>
            </c:strRef>
          </c:cat>
          <c:val>
            <c:numRef>
              <c:f>'Table 2.18'!$I$66:$I$71</c:f>
              <c:numCache>
                <c:formatCode>0</c:formatCode>
                <c:ptCount val="6"/>
                <c:pt idx="0">
                  <c:v>80.538065254722383</c:v>
                </c:pt>
                <c:pt idx="1">
                  <c:v>9.238694905552375</c:v>
                </c:pt>
                <c:pt idx="2">
                  <c:v>2.6788780767029192</c:v>
                </c:pt>
                <c:pt idx="3">
                  <c:v>1.1219232970807096</c:v>
                </c:pt>
                <c:pt idx="4">
                  <c:v>0.9845449341728677</c:v>
                </c:pt>
                <c:pt idx="5">
                  <c:v>5.4378935317687471</c:v>
                </c:pt>
              </c:numCache>
            </c:numRef>
          </c:val>
        </c:ser>
        <c:dLbls>
          <c:showLegendKey val="0"/>
          <c:showVal val="0"/>
          <c:showCatName val="0"/>
          <c:showSerName val="0"/>
          <c:showPercent val="0"/>
          <c:showBubbleSize val="0"/>
        </c:dLbls>
        <c:gapWidth val="150"/>
        <c:axId val="253866520"/>
        <c:axId val="253866912"/>
      </c:barChart>
      <c:catAx>
        <c:axId val="253866520"/>
        <c:scaling>
          <c:orientation val="minMax"/>
        </c:scaling>
        <c:delete val="0"/>
        <c:axPos val="b"/>
        <c:numFmt formatCode="General" sourceLinked="0"/>
        <c:majorTickMark val="out"/>
        <c:minorTickMark val="none"/>
        <c:tickLblPos val="nextTo"/>
        <c:crossAx val="253866912"/>
        <c:crosses val="autoZero"/>
        <c:auto val="1"/>
        <c:lblAlgn val="ctr"/>
        <c:lblOffset val="100"/>
        <c:noMultiLvlLbl val="0"/>
      </c:catAx>
      <c:valAx>
        <c:axId val="253866912"/>
        <c:scaling>
          <c:orientation val="minMax"/>
          <c:max val="100"/>
        </c:scaling>
        <c:delete val="0"/>
        <c:axPos val="l"/>
        <c:numFmt formatCode="0" sourceLinked="1"/>
        <c:majorTickMark val="out"/>
        <c:minorTickMark val="none"/>
        <c:tickLblPos val="nextTo"/>
        <c:crossAx val="2538665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2.18'!$H$78:$H$80</c:f>
              <c:strCache>
                <c:ptCount val="3"/>
                <c:pt idx="0">
                  <c:v>Australia</c:v>
                </c:pt>
                <c:pt idx="1">
                  <c:v>Philippines</c:v>
                </c:pt>
                <c:pt idx="2">
                  <c:v>Others</c:v>
                </c:pt>
              </c:strCache>
            </c:strRef>
          </c:cat>
          <c:val>
            <c:numRef>
              <c:f>'Table 2.18'!$I$78:$I$80</c:f>
              <c:numCache>
                <c:formatCode>0</c:formatCode>
                <c:ptCount val="3"/>
                <c:pt idx="0">
                  <c:v>20.851921139732337</c:v>
                </c:pt>
                <c:pt idx="1">
                  <c:v>75.982155705856954</c:v>
                </c:pt>
                <c:pt idx="2">
                  <c:v>3.1659231544107063</c:v>
                </c:pt>
              </c:numCache>
            </c:numRef>
          </c:val>
        </c:ser>
        <c:dLbls>
          <c:showLegendKey val="0"/>
          <c:showVal val="0"/>
          <c:showCatName val="0"/>
          <c:showSerName val="0"/>
          <c:showPercent val="0"/>
          <c:showBubbleSize val="0"/>
        </c:dLbls>
        <c:gapWidth val="150"/>
        <c:axId val="253867696"/>
        <c:axId val="245844568"/>
      </c:barChart>
      <c:catAx>
        <c:axId val="253867696"/>
        <c:scaling>
          <c:orientation val="minMax"/>
        </c:scaling>
        <c:delete val="0"/>
        <c:axPos val="b"/>
        <c:numFmt formatCode="General" sourceLinked="0"/>
        <c:majorTickMark val="out"/>
        <c:minorTickMark val="none"/>
        <c:tickLblPos val="nextTo"/>
        <c:crossAx val="245844568"/>
        <c:crosses val="autoZero"/>
        <c:auto val="1"/>
        <c:lblAlgn val="ctr"/>
        <c:lblOffset val="100"/>
        <c:noMultiLvlLbl val="0"/>
      </c:catAx>
      <c:valAx>
        <c:axId val="245844568"/>
        <c:scaling>
          <c:orientation val="minMax"/>
          <c:max val="100"/>
        </c:scaling>
        <c:delete val="0"/>
        <c:axPos val="l"/>
        <c:numFmt formatCode="0" sourceLinked="1"/>
        <c:majorTickMark val="out"/>
        <c:minorTickMark val="none"/>
        <c:tickLblPos val="nextTo"/>
        <c:crossAx val="2538676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85000"/>
              </a:schemeClr>
            </a:solidFill>
          </c:spPr>
          <c:invertIfNegative val="0"/>
          <c:cat>
            <c:strRef>
              <c:f>'Table 2.18'!$H$90:$H$97</c:f>
              <c:strCache>
                <c:ptCount val="8"/>
                <c:pt idx="0">
                  <c:v>Australia</c:v>
                </c:pt>
                <c:pt idx="1">
                  <c:v>China</c:v>
                </c:pt>
                <c:pt idx="2">
                  <c:v>Timor-Leste</c:v>
                </c:pt>
                <c:pt idx="3">
                  <c:v>Taiwan</c:v>
                </c:pt>
                <c:pt idx="4">
                  <c:v>Malaysia</c:v>
                </c:pt>
                <c:pt idx="5">
                  <c:v>Hong Kong</c:v>
                </c:pt>
                <c:pt idx="6">
                  <c:v>Philippinse</c:v>
                </c:pt>
                <c:pt idx="7">
                  <c:v>Others</c:v>
                </c:pt>
              </c:strCache>
            </c:strRef>
          </c:cat>
          <c:val>
            <c:numRef>
              <c:f>'Table 2.18'!$I$90:$I$97</c:f>
              <c:numCache>
                <c:formatCode>0</c:formatCode>
                <c:ptCount val="8"/>
                <c:pt idx="0">
                  <c:v>39.829964709656721</c:v>
                </c:pt>
                <c:pt idx="1">
                  <c:v>18.768046198267566</c:v>
                </c:pt>
                <c:pt idx="2">
                  <c:v>8.7905036894449804</c:v>
                </c:pt>
                <c:pt idx="3">
                  <c:v>6.2560153994225223</c:v>
                </c:pt>
                <c:pt idx="4">
                  <c:v>5.8870709015078599</c:v>
                </c:pt>
                <c:pt idx="5">
                  <c:v>3.9140198909207573</c:v>
                </c:pt>
                <c:pt idx="6">
                  <c:v>3.7856913699069619</c:v>
                </c:pt>
                <c:pt idx="7">
                  <c:v>12.768687840872635</c:v>
                </c:pt>
              </c:numCache>
            </c:numRef>
          </c:val>
        </c:ser>
        <c:dLbls>
          <c:showLegendKey val="0"/>
          <c:showVal val="0"/>
          <c:showCatName val="0"/>
          <c:showSerName val="0"/>
          <c:showPercent val="0"/>
          <c:showBubbleSize val="0"/>
        </c:dLbls>
        <c:gapWidth val="150"/>
        <c:axId val="245845352"/>
        <c:axId val="245845744"/>
      </c:barChart>
      <c:catAx>
        <c:axId val="245845352"/>
        <c:scaling>
          <c:orientation val="minMax"/>
        </c:scaling>
        <c:delete val="0"/>
        <c:axPos val="b"/>
        <c:numFmt formatCode="General" sourceLinked="0"/>
        <c:majorTickMark val="out"/>
        <c:minorTickMark val="none"/>
        <c:tickLblPos val="nextTo"/>
        <c:crossAx val="245845744"/>
        <c:crosses val="autoZero"/>
        <c:auto val="1"/>
        <c:lblAlgn val="ctr"/>
        <c:lblOffset val="100"/>
        <c:noMultiLvlLbl val="0"/>
      </c:catAx>
      <c:valAx>
        <c:axId val="245845744"/>
        <c:scaling>
          <c:orientation val="minMax"/>
          <c:max val="100"/>
        </c:scaling>
        <c:delete val="0"/>
        <c:axPos val="l"/>
        <c:numFmt formatCode="0" sourceLinked="1"/>
        <c:majorTickMark val="out"/>
        <c:minorTickMark val="none"/>
        <c:tickLblPos val="nextTo"/>
        <c:crossAx val="2458453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2.18'!$H$102:$H$107</c:f>
              <c:strCache>
                <c:ptCount val="6"/>
                <c:pt idx="0">
                  <c:v>Australia</c:v>
                </c:pt>
                <c:pt idx="1">
                  <c:v>India</c:v>
                </c:pt>
                <c:pt idx="2">
                  <c:v>Fiji</c:v>
                </c:pt>
                <c:pt idx="3">
                  <c:v>England</c:v>
                </c:pt>
                <c:pt idx="4">
                  <c:v>Malaysia</c:v>
                </c:pt>
                <c:pt idx="5">
                  <c:v>Others</c:v>
                </c:pt>
              </c:strCache>
            </c:strRef>
          </c:cat>
          <c:val>
            <c:numRef>
              <c:f>'Table 2.18'!$I$102:$I$107</c:f>
              <c:numCache>
                <c:formatCode>0</c:formatCode>
                <c:ptCount val="6"/>
                <c:pt idx="0">
                  <c:v>19</c:v>
                </c:pt>
                <c:pt idx="1">
                  <c:v>68</c:v>
                </c:pt>
                <c:pt idx="2">
                  <c:v>1.9192587690271343</c:v>
                </c:pt>
                <c:pt idx="3">
                  <c:v>1.8751378777851313</c:v>
                </c:pt>
                <c:pt idx="4">
                  <c:v>1.0809618354290755</c:v>
                </c:pt>
                <c:pt idx="5">
                  <c:v>8.7579969115376137</c:v>
                </c:pt>
              </c:numCache>
            </c:numRef>
          </c:val>
        </c:ser>
        <c:dLbls>
          <c:showLegendKey val="0"/>
          <c:showVal val="0"/>
          <c:showCatName val="0"/>
          <c:showSerName val="0"/>
          <c:showPercent val="0"/>
          <c:showBubbleSize val="0"/>
        </c:dLbls>
        <c:gapWidth val="150"/>
        <c:axId val="428970592"/>
        <c:axId val="428970984"/>
      </c:barChart>
      <c:catAx>
        <c:axId val="428970592"/>
        <c:scaling>
          <c:orientation val="minMax"/>
        </c:scaling>
        <c:delete val="0"/>
        <c:axPos val="b"/>
        <c:numFmt formatCode="General" sourceLinked="0"/>
        <c:majorTickMark val="out"/>
        <c:minorTickMark val="none"/>
        <c:tickLblPos val="nextTo"/>
        <c:crossAx val="428970984"/>
        <c:crosses val="autoZero"/>
        <c:auto val="1"/>
        <c:lblAlgn val="ctr"/>
        <c:lblOffset val="100"/>
        <c:noMultiLvlLbl val="0"/>
      </c:catAx>
      <c:valAx>
        <c:axId val="428970984"/>
        <c:scaling>
          <c:orientation val="minMax"/>
          <c:max val="100"/>
        </c:scaling>
        <c:delete val="0"/>
        <c:axPos val="l"/>
        <c:numFmt formatCode="0" sourceLinked="1"/>
        <c:majorTickMark val="out"/>
        <c:minorTickMark val="none"/>
        <c:tickLblPos val="nextTo"/>
        <c:crossAx val="4289705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2.8'!$K$57:$K$60</c:f>
              <c:strCache>
                <c:ptCount val="4"/>
                <c:pt idx="0">
                  <c:v>China</c:v>
                </c:pt>
                <c:pt idx="1">
                  <c:v>Taiwan</c:v>
                </c:pt>
                <c:pt idx="2">
                  <c:v>Australia</c:v>
                </c:pt>
                <c:pt idx="3">
                  <c:v>Others</c:v>
                </c:pt>
              </c:strCache>
            </c:strRef>
          </c:cat>
          <c:val>
            <c:numRef>
              <c:f>'Table 2.8'!$L$57:$L$60</c:f>
              <c:numCache>
                <c:formatCode>0</c:formatCode>
                <c:ptCount val="4"/>
                <c:pt idx="0">
                  <c:v>41.228070175438596</c:v>
                </c:pt>
                <c:pt idx="1">
                  <c:v>25.992613111726687</c:v>
                </c:pt>
                <c:pt idx="2">
                  <c:v>13.204062788550322</c:v>
                </c:pt>
                <c:pt idx="3">
                  <c:v>19.575253924284397</c:v>
                </c:pt>
              </c:numCache>
            </c:numRef>
          </c:val>
        </c:ser>
        <c:dLbls>
          <c:showLegendKey val="0"/>
          <c:showVal val="0"/>
          <c:showCatName val="0"/>
          <c:showSerName val="0"/>
          <c:showPercent val="0"/>
          <c:showBubbleSize val="0"/>
        </c:dLbls>
        <c:gapWidth val="150"/>
        <c:axId val="247195096"/>
        <c:axId val="247195488"/>
      </c:barChart>
      <c:catAx>
        <c:axId val="247195096"/>
        <c:scaling>
          <c:orientation val="minMax"/>
        </c:scaling>
        <c:delete val="0"/>
        <c:axPos val="b"/>
        <c:numFmt formatCode="General" sourceLinked="0"/>
        <c:majorTickMark val="out"/>
        <c:minorTickMark val="none"/>
        <c:tickLblPos val="nextTo"/>
        <c:crossAx val="247195488"/>
        <c:crosses val="autoZero"/>
        <c:auto val="1"/>
        <c:lblAlgn val="ctr"/>
        <c:lblOffset val="100"/>
        <c:noMultiLvlLbl val="0"/>
      </c:catAx>
      <c:valAx>
        <c:axId val="247195488"/>
        <c:scaling>
          <c:orientation val="minMax"/>
          <c:max val="100"/>
        </c:scaling>
        <c:delete val="0"/>
        <c:axPos val="l"/>
        <c:numFmt formatCode="0" sourceLinked="1"/>
        <c:majorTickMark val="out"/>
        <c:minorTickMark val="none"/>
        <c:tickLblPos val="nextTo"/>
        <c:crossAx val="2471950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2.18'!$H$114:$H$118</c:f>
              <c:strCache>
                <c:ptCount val="5"/>
                <c:pt idx="0">
                  <c:v>Australia</c:v>
                </c:pt>
                <c:pt idx="1">
                  <c:v>Italy</c:v>
                </c:pt>
                <c:pt idx="2">
                  <c:v>USA</c:v>
                </c:pt>
                <c:pt idx="3">
                  <c:v>New Zealand</c:v>
                </c:pt>
                <c:pt idx="4">
                  <c:v>Others</c:v>
                </c:pt>
              </c:strCache>
            </c:strRef>
          </c:cat>
          <c:val>
            <c:numRef>
              <c:f>'Table 2.18'!$I$114:$I$118</c:f>
              <c:numCache>
                <c:formatCode>0</c:formatCode>
                <c:ptCount val="5"/>
                <c:pt idx="0">
                  <c:v>78.982887442757288</c:v>
                </c:pt>
                <c:pt idx="1">
                  <c:v>11.496746203904555</c:v>
                </c:pt>
                <c:pt idx="2">
                  <c:v>1.7594601108700894</c:v>
                </c:pt>
                <c:pt idx="3">
                  <c:v>0.91588334538443006</c:v>
                </c:pt>
                <c:pt idx="4">
                  <c:v>6.8450228970836342</c:v>
                </c:pt>
              </c:numCache>
            </c:numRef>
          </c:val>
        </c:ser>
        <c:dLbls>
          <c:showLegendKey val="0"/>
          <c:showVal val="0"/>
          <c:showCatName val="0"/>
          <c:showSerName val="0"/>
          <c:showPercent val="0"/>
          <c:showBubbleSize val="0"/>
        </c:dLbls>
        <c:gapWidth val="150"/>
        <c:axId val="428971768"/>
        <c:axId val="428972160"/>
      </c:barChart>
      <c:catAx>
        <c:axId val="428971768"/>
        <c:scaling>
          <c:orientation val="minMax"/>
        </c:scaling>
        <c:delete val="0"/>
        <c:axPos val="b"/>
        <c:numFmt formatCode="General" sourceLinked="0"/>
        <c:majorTickMark val="out"/>
        <c:minorTickMark val="none"/>
        <c:tickLblPos val="nextTo"/>
        <c:crossAx val="428972160"/>
        <c:crosses val="autoZero"/>
        <c:auto val="1"/>
        <c:lblAlgn val="ctr"/>
        <c:lblOffset val="100"/>
        <c:noMultiLvlLbl val="0"/>
      </c:catAx>
      <c:valAx>
        <c:axId val="428972160"/>
        <c:scaling>
          <c:orientation val="minMax"/>
          <c:max val="100"/>
        </c:scaling>
        <c:delete val="0"/>
        <c:axPos val="l"/>
        <c:numFmt formatCode="0" sourceLinked="1"/>
        <c:majorTickMark val="out"/>
        <c:minorTickMark val="none"/>
        <c:tickLblPos val="nextTo"/>
        <c:crossAx val="4289717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2.18'!$H$126:$H$129</c:f>
              <c:strCache>
                <c:ptCount val="4"/>
                <c:pt idx="0">
                  <c:v>Australia</c:v>
                </c:pt>
                <c:pt idx="1">
                  <c:v>Greece</c:v>
                </c:pt>
                <c:pt idx="2">
                  <c:v>Cyprus</c:v>
                </c:pt>
                <c:pt idx="3">
                  <c:v>Others</c:v>
                </c:pt>
              </c:strCache>
            </c:strRef>
          </c:cat>
          <c:val>
            <c:numRef>
              <c:f>'Table 2.18'!$I$126:$I$129</c:f>
              <c:numCache>
                <c:formatCode>0</c:formatCode>
                <c:ptCount val="4"/>
                <c:pt idx="0">
                  <c:v>63.750301277416241</c:v>
                </c:pt>
                <c:pt idx="1">
                  <c:v>29.284164859002171</c:v>
                </c:pt>
                <c:pt idx="2">
                  <c:v>1.3738250180766449</c:v>
                </c:pt>
                <c:pt idx="3">
                  <c:v>5.5917088455049413</c:v>
                </c:pt>
              </c:numCache>
            </c:numRef>
          </c:val>
        </c:ser>
        <c:dLbls>
          <c:showLegendKey val="0"/>
          <c:showVal val="0"/>
          <c:showCatName val="0"/>
          <c:showSerName val="0"/>
          <c:showPercent val="0"/>
          <c:showBubbleSize val="0"/>
        </c:dLbls>
        <c:gapWidth val="150"/>
        <c:axId val="250896616"/>
        <c:axId val="250897008"/>
      </c:barChart>
      <c:catAx>
        <c:axId val="250896616"/>
        <c:scaling>
          <c:orientation val="minMax"/>
        </c:scaling>
        <c:delete val="0"/>
        <c:axPos val="b"/>
        <c:numFmt formatCode="General" sourceLinked="0"/>
        <c:majorTickMark val="out"/>
        <c:minorTickMark val="none"/>
        <c:tickLblPos val="nextTo"/>
        <c:crossAx val="250897008"/>
        <c:crosses val="autoZero"/>
        <c:auto val="1"/>
        <c:lblAlgn val="ctr"/>
        <c:lblOffset val="100"/>
        <c:noMultiLvlLbl val="0"/>
      </c:catAx>
      <c:valAx>
        <c:axId val="250897008"/>
        <c:scaling>
          <c:orientation val="minMax"/>
          <c:max val="100"/>
        </c:scaling>
        <c:delete val="0"/>
        <c:axPos val="l"/>
        <c:numFmt formatCode="0" sourceLinked="1"/>
        <c:majorTickMark val="out"/>
        <c:minorTickMark val="none"/>
        <c:tickLblPos val="nextTo"/>
        <c:crossAx val="2508966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2.18'!$H$138:$H$143</c:f>
              <c:strCache>
                <c:ptCount val="6"/>
                <c:pt idx="0">
                  <c:v>Australia</c:v>
                </c:pt>
                <c:pt idx="1">
                  <c:v>Netherlands</c:v>
                </c:pt>
                <c:pt idx="2">
                  <c:v>South Africa</c:v>
                </c:pt>
                <c:pt idx="3">
                  <c:v>New Zealand</c:v>
                </c:pt>
                <c:pt idx="4">
                  <c:v>Indonesia</c:v>
                </c:pt>
                <c:pt idx="5">
                  <c:v>Others</c:v>
                </c:pt>
              </c:strCache>
            </c:strRef>
          </c:cat>
          <c:val>
            <c:numRef>
              <c:f>'Table 2.18'!$I$138:$I$143</c:f>
              <c:numCache>
                <c:formatCode>0</c:formatCode>
                <c:ptCount val="6"/>
                <c:pt idx="0">
                  <c:v>71.003570011900038</c:v>
                </c:pt>
                <c:pt idx="1">
                  <c:v>15.390717969059898</c:v>
                </c:pt>
                <c:pt idx="2">
                  <c:v>3.2130107100356997</c:v>
                </c:pt>
                <c:pt idx="3">
                  <c:v>2.8956763189210628</c:v>
                </c:pt>
                <c:pt idx="4">
                  <c:v>1.3486711622372074</c:v>
                </c:pt>
                <c:pt idx="5">
                  <c:v>6.1483538278460923</c:v>
                </c:pt>
              </c:numCache>
            </c:numRef>
          </c:val>
        </c:ser>
        <c:dLbls>
          <c:showLegendKey val="0"/>
          <c:showVal val="0"/>
          <c:showCatName val="0"/>
          <c:showSerName val="0"/>
          <c:showPercent val="0"/>
          <c:showBubbleSize val="0"/>
        </c:dLbls>
        <c:gapWidth val="150"/>
        <c:axId val="250897792"/>
        <c:axId val="249650040"/>
      </c:barChart>
      <c:catAx>
        <c:axId val="250897792"/>
        <c:scaling>
          <c:orientation val="minMax"/>
        </c:scaling>
        <c:delete val="0"/>
        <c:axPos val="b"/>
        <c:numFmt formatCode="General" sourceLinked="0"/>
        <c:majorTickMark val="out"/>
        <c:minorTickMark val="none"/>
        <c:tickLblPos val="nextTo"/>
        <c:crossAx val="249650040"/>
        <c:crosses val="autoZero"/>
        <c:auto val="1"/>
        <c:lblAlgn val="ctr"/>
        <c:lblOffset val="100"/>
        <c:noMultiLvlLbl val="0"/>
      </c:catAx>
      <c:valAx>
        <c:axId val="249650040"/>
        <c:scaling>
          <c:orientation val="minMax"/>
          <c:max val="100"/>
        </c:scaling>
        <c:delete val="0"/>
        <c:axPos val="l"/>
        <c:numFmt formatCode="0" sourceLinked="1"/>
        <c:majorTickMark val="out"/>
        <c:minorTickMark val="none"/>
        <c:tickLblPos val="nextTo"/>
        <c:crossAx val="2508977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2.18'!$H$150:$H$152</c:f>
              <c:strCache>
                <c:ptCount val="3"/>
                <c:pt idx="0">
                  <c:v>Australia</c:v>
                </c:pt>
                <c:pt idx="1">
                  <c:v>New Zealand</c:v>
                </c:pt>
                <c:pt idx="2">
                  <c:v>Others</c:v>
                </c:pt>
              </c:strCache>
            </c:strRef>
          </c:cat>
          <c:val>
            <c:numRef>
              <c:f>'Table 2.18'!$I$150:$I$152</c:f>
              <c:numCache>
                <c:formatCode>0</c:formatCode>
                <c:ptCount val="3"/>
                <c:pt idx="0">
                  <c:v>51.1001100110011</c:v>
                </c:pt>
                <c:pt idx="1">
                  <c:v>45.599559955995602</c:v>
                </c:pt>
                <c:pt idx="2">
                  <c:v>3.3003300330033003</c:v>
                </c:pt>
              </c:numCache>
            </c:numRef>
          </c:val>
        </c:ser>
        <c:dLbls>
          <c:showLegendKey val="0"/>
          <c:showVal val="0"/>
          <c:showCatName val="0"/>
          <c:showSerName val="0"/>
          <c:showPercent val="0"/>
          <c:showBubbleSize val="0"/>
        </c:dLbls>
        <c:gapWidth val="150"/>
        <c:axId val="249650824"/>
        <c:axId val="249651216"/>
      </c:barChart>
      <c:catAx>
        <c:axId val="249650824"/>
        <c:scaling>
          <c:orientation val="minMax"/>
        </c:scaling>
        <c:delete val="0"/>
        <c:axPos val="b"/>
        <c:numFmt formatCode="General" sourceLinked="0"/>
        <c:majorTickMark val="out"/>
        <c:minorTickMark val="none"/>
        <c:tickLblPos val="nextTo"/>
        <c:crossAx val="249651216"/>
        <c:crosses val="autoZero"/>
        <c:auto val="1"/>
        <c:lblAlgn val="ctr"/>
        <c:lblOffset val="100"/>
        <c:noMultiLvlLbl val="0"/>
      </c:catAx>
      <c:valAx>
        <c:axId val="249651216"/>
        <c:scaling>
          <c:orientation val="minMax"/>
          <c:max val="100"/>
        </c:scaling>
        <c:delete val="0"/>
        <c:axPos val="l"/>
        <c:numFmt formatCode="0" sourceLinked="1"/>
        <c:majorTickMark val="out"/>
        <c:minorTickMark val="none"/>
        <c:tickLblPos val="nextTo"/>
        <c:crossAx val="2496508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2.18'!$H$162:$H$164</c:f>
              <c:strCache>
                <c:ptCount val="3"/>
                <c:pt idx="0">
                  <c:v>Australia</c:v>
                </c:pt>
                <c:pt idx="1">
                  <c:v>New Zealand</c:v>
                </c:pt>
                <c:pt idx="2">
                  <c:v>Others</c:v>
                </c:pt>
              </c:strCache>
            </c:strRef>
          </c:cat>
          <c:val>
            <c:numRef>
              <c:f>'Table 2.18'!$I$162:$I$164</c:f>
              <c:numCache>
                <c:formatCode>General</c:formatCode>
                <c:ptCount val="3"/>
                <c:pt idx="0">
                  <c:v>36</c:v>
                </c:pt>
                <c:pt idx="1">
                  <c:v>62</c:v>
                </c:pt>
                <c:pt idx="2">
                  <c:v>2</c:v>
                </c:pt>
              </c:numCache>
            </c:numRef>
          </c:val>
        </c:ser>
        <c:dLbls>
          <c:showLegendKey val="0"/>
          <c:showVal val="0"/>
          <c:showCatName val="0"/>
          <c:showSerName val="0"/>
          <c:showPercent val="0"/>
          <c:showBubbleSize val="0"/>
        </c:dLbls>
        <c:gapWidth val="150"/>
        <c:axId val="252634296"/>
        <c:axId val="252634688"/>
      </c:barChart>
      <c:catAx>
        <c:axId val="252634296"/>
        <c:scaling>
          <c:orientation val="minMax"/>
        </c:scaling>
        <c:delete val="0"/>
        <c:axPos val="b"/>
        <c:numFmt formatCode="General" sourceLinked="0"/>
        <c:majorTickMark val="out"/>
        <c:minorTickMark val="none"/>
        <c:tickLblPos val="nextTo"/>
        <c:crossAx val="252634688"/>
        <c:crosses val="autoZero"/>
        <c:auto val="1"/>
        <c:lblAlgn val="ctr"/>
        <c:lblOffset val="100"/>
        <c:noMultiLvlLbl val="0"/>
      </c:catAx>
      <c:valAx>
        <c:axId val="252634688"/>
        <c:scaling>
          <c:orientation val="minMax"/>
          <c:max val="100"/>
        </c:scaling>
        <c:delete val="0"/>
        <c:axPos val="l"/>
        <c:numFmt formatCode="General" sourceLinked="1"/>
        <c:majorTickMark val="out"/>
        <c:minorTickMark val="none"/>
        <c:tickLblPos val="nextTo"/>
        <c:crossAx val="2526342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2.18'!$H$174:$H$176</c:f>
              <c:strCache>
                <c:ptCount val="3"/>
                <c:pt idx="0">
                  <c:v>Australia</c:v>
                </c:pt>
                <c:pt idx="1">
                  <c:v>Indonesia</c:v>
                </c:pt>
                <c:pt idx="2">
                  <c:v>Others</c:v>
                </c:pt>
              </c:strCache>
            </c:strRef>
          </c:cat>
          <c:val>
            <c:numRef>
              <c:f>'Table 2.18'!$I$174:$I$176</c:f>
              <c:numCache>
                <c:formatCode>General</c:formatCode>
                <c:ptCount val="3"/>
                <c:pt idx="0">
                  <c:v>35</c:v>
                </c:pt>
                <c:pt idx="1">
                  <c:v>58</c:v>
                </c:pt>
                <c:pt idx="2">
                  <c:v>7</c:v>
                </c:pt>
              </c:numCache>
            </c:numRef>
          </c:val>
        </c:ser>
        <c:dLbls>
          <c:showLegendKey val="0"/>
          <c:showVal val="0"/>
          <c:showCatName val="0"/>
          <c:showSerName val="0"/>
          <c:showPercent val="0"/>
          <c:showBubbleSize val="0"/>
        </c:dLbls>
        <c:gapWidth val="150"/>
        <c:axId val="252635472"/>
        <c:axId val="252635864"/>
      </c:barChart>
      <c:catAx>
        <c:axId val="252635472"/>
        <c:scaling>
          <c:orientation val="minMax"/>
        </c:scaling>
        <c:delete val="0"/>
        <c:axPos val="b"/>
        <c:numFmt formatCode="General" sourceLinked="0"/>
        <c:majorTickMark val="out"/>
        <c:minorTickMark val="none"/>
        <c:tickLblPos val="nextTo"/>
        <c:crossAx val="252635864"/>
        <c:crosses val="autoZero"/>
        <c:auto val="1"/>
        <c:lblAlgn val="ctr"/>
        <c:lblOffset val="100"/>
        <c:noMultiLvlLbl val="0"/>
      </c:catAx>
      <c:valAx>
        <c:axId val="252635864"/>
        <c:scaling>
          <c:orientation val="minMax"/>
          <c:max val="100"/>
        </c:scaling>
        <c:delete val="0"/>
        <c:axPos val="l"/>
        <c:numFmt formatCode="General" sourceLinked="1"/>
        <c:majorTickMark val="out"/>
        <c:minorTickMark val="none"/>
        <c:tickLblPos val="nextTo"/>
        <c:crossAx val="2526354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2.18'!$H$186:$H$188</c:f>
              <c:strCache>
                <c:ptCount val="3"/>
                <c:pt idx="0">
                  <c:v>Australia</c:v>
                </c:pt>
                <c:pt idx="1">
                  <c:v>Vietnam</c:v>
                </c:pt>
                <c:pt idx="2">
                  <c:v>Others</c:v>
                </c:pt>
              </c:strCache>
            </c:strRef>
          </c:cat>
          <c:val>
            <c:numRef>
              <c:f>'Table 2.18'!$I$186:$I$188</c:f>
              <c:numCache>
                <c:formatCode>General</c:formatCode>
                <c:ptCount val="3"/>
                <c:pt idx="0">
                  <c:v>31</c:v>
                </c:pt>
                <c:pt idx="1">
                  <c:v>61</c:v>
                </c:pt>
                <c:pt idx="2">
                  <c:v>7</c:v>
                </c:pt>
              </c:numCache>
            </c:numRef>
          </c:val>
        </c:ser>
        <c:dLbls>
          <c:showLegendKey val="0"/>
          <c:showVal val="0"/>
          <c:showCatName val="0"/>
          <c:showSerName val="0"/>
          <c:showPercent val="0"/>
          <c:showBubbleSize val="0"/>
        </c:dLbls>
        <c:gapWidth val="150"/>
        <c:axId val="129560544"/>
        <c:axId val="129560936"/>
      </c:barChart>
      <c:catAx>
        <c:axId val="129560544"/>
        <c:scaling>
          <c:orientation val="minMax"/>
        </c:scaling>
        <c:delete val="0"/>
        <c:axPos val="b"/>
        <c:numFmt formatCode="General" sourceLinked="0"/>
        <c:majorTickMark val="out"/>
        <c:minorTickMark val="none"/>
        <c:tickLblPos val="nextTo"/>
        <c:crossAx val="129560936"/>
        <c:crosses val="autoZero"/>
        <c:auto val="1"/>
        <c:lblAlgn val="ctr"/>
        <c:lblOffset val="100"/>
        <c:noMultiLvlLbl val="0"/>
      </c:catAx>
      <c:valAx>
        <c:axId val="129560936"/>
        <c:scaling>
          <c:orientation val="minMax"/>
          <c:max val="100"/>
        </c:scaling>
        <c:delete val="0"/>
        <c:axPos val="l"/>
        <c:numFmt formatCode="General" sourceLinked="1"/>
        <c:majorTickMark val="out"/>
        <c:minorTickMark val="none"/>
        <c:tickLblPos val="nextTo"/>
        <c:crossAx val="1295605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2.18'!$H$198:$H$200</c:f>
              <c:strCache>
                <c:ptCount val="3"/>
                <c:pt idx="0">
                  <c:v>Australia</c:v>
                </c:pt>
                <c:pt idx="1">
                  <c:v>Nepal</c:v>
                </c:pt>
                <c:pt idx="2">
                  <c:v>Others</c:v>
                </c:pt>
              </c:strCache>
            </c:strRef>
          </c:cat>
          <c:val>
            <c:numRef>
              <c:f>'Table 2.18'!$I$198:$I$200</c:f>
              <c:numCache>
                <c:formatCode>General</c:formatCode>
                <c:ptCount val="3"/>
                <c:pt idx="0">
                  <c:v>11</c:v>
                </c:pt>
                <c:pt idx="1">
                  <c:v>87</c:v>
                </c:pt>
                <c:pt idx="2">
                  <c:v>2</c:v>
                </c:pt>
              </c:numCache>
            </c:numRef>
          </c:val>
        </c:ser>
        <c:dLbls>
          <c:showLegendKey val="0"/>
          <c:showVal val="0"/>
          <c:showCatName val="0"/>
          <c:showSerName val="0"/>
          <c:showPercent val="0"/>
          <c:showBubbleSize val="0"/>
        </c:dLbls>
        <c:gapWidth val="150"/>
        <c:axId val="129561720"/>
        <c:axId val="188194088"/>
      </c:barChart>
      <c:catAx>
        <c:axId val="129561720"/>
        <c:scaling>
          <c:orientation val="minMax"/>
        </c:scaling>
        <c:delete val="0"/>
        <c:axPos val="b"/>
        <c:numFmt formatCode="General" sourceLinked="0"/>
        <c:majorTickMark val="out"/>
        <c:minorTickMark val="none"/>
        <c:tickLblPos val="nextTo"/>
        <c:crossAx val="188194088"/>
        <c:crosses val="autoZero"/>
        <c:auto val="1"/>
        <c:lblAlgn val="ctr"/>
        <c:lblOffset val="100"/>
        <c:noMultiLvlLbl val="0"/>
      </c:catAx>
      <c:valAx>
        <c:axId val="188194088"/>
        <c:scaling>
          <c:orientation val="minMax"/>
        </c:scaling>
        <c:delete val="0"/>
        <c:axPos val="l"/>
        <c:numFmt formatCode="General" sourceLinked="1"/>
        <c:majorTickMark val="out"/>
        <c:minorTickMark val="none"/>
        <c:tickLblPos val="nextTo"/>
        <c:crossAx val="1295617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2.18'!$H$210:$H$212</c:f>
              <c:strCache>
                <c:ptCount val="3"/>
                <c:pt idx="0">
                  <c:v>Australia</c:v>
                </c:pt>
                <c:pt idx="1">
                  <c:v>Thailand</c:v>
                </c:pt>
                <c:pt idx="2">
                  <c:v>Others</c:v>
                </c:pt>
              </c:strCache>
            </c:strRef>
          </c:cat>
          <c:val>
            <c:numRef>
              <c:f>'Table 2.18'!$I$210:$I$212</c:f>
              <c:numCache>
                <c:formatCode>General</c:formatCode>
                <c:ptCount val="3"/>
                <c:pt idx="0">
                  <c:v>26</c:v>
                </c:pt>
                <c:pt idx="1">
                  <c:v>71</c:v>
                </c:pt>
                <c:pt idx="2">
                  <c:v>2</c:v>
                </c:pt>
              </c:numCache>
            </c:numRef>
          </c:val>
        </c:ser>
        <c:dLbls>
          <c:showLegendKey val="0"/>
          <c:showVal val="0"/>
          <c:showCatName val="0"/>
          <c:showSerName val="0"/>
          <c:showPercent val="0"/>
          <c:showBubbleSize val="0"/>
        </c:dLbls>
        <c:gapWidth val="150"/>
        <c:axId val="188194872"/>
        <c:axId val="188195264"/>
      </c:barChart>
      <c:catAx>
        <c:axId val="188194872"/>
        <c:scaling>
          <c:orientation val="minMax"/>
        </c:scaling>
        <c:delete val="0"/>
        <c:axPos val="b"/>
        <c:numFmt formatCode="General" sourceLinked="0"/>
        <c:majorTickMark val="out"/>
        <c:minorTickMark val="none"/>
        <c:tickLblPos val="nextTo"/>
        <c:crossAx val="188195264"/>
        <c:crosses val="autoZero"/>
        <c:auto val="1"/>
        <c:lblAlgn val="ctr"/>
        <c:lblOffset val="100"/>
        <c:noMultiLvlLbl val="0"/>
      </c:catAx>
      <c:valAx>
        <c:axId val="188195264"/>
        <c:scaling>
          <c:orientation val="minMax"/>
          <c:max val="100"/>
        </c:scaling>
        <c:delete val="0"/>
        <c:axPos val="l"/>
        <c:numFmt formatCode="General" sourceLinked="1"/>
        <c:majorTickMark val="out"/>
        <c:minorTickMark val="none"/>
        <c:tickLblPos val="nextTo"/>
        <c:crossAx val="1881948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2.18'!$H$222:$H$229</c:f>
              <c:strCache>
                <c:ptCount val="8"/>
                <c:pt idx="0">
                  <c:v>Australia</c:v>
                </c:pt>
                <c:pt idx="1">
                  <c:v>France</c:v>
                </c:pt>
                <c:pt idx="2">
                  <c:v>South Africa</c:v>
                </c:pt>
                <c:pt idx="3">
                  <c:v>New Zealand</c:v>
                </c:pt>
                <c:pt idx="4">
                  <c:v>England</c:v>
                </c:pt>
                <c:pt idx="5">
                  <c:v>USA</c:v>
                </c:pt>
                <c:pt idx="6">
                  <c:v>Canada</c:v>
                </c:pt>
                <c:pt idx="7">
                  <c:v>Others</c:v>
                </c:pt>
              </c:strCache>
            </c:strRef>
          </c:cat>
          <c:val>
            <c:numRef>
              <c:f>'Table 2.18'!$I$222:$I$229</c:f>
              <c:numCache>
                <c:formatCode>0</c:formatCode>
                <c:ptCount val="8"/>
                <c:pt idx="0">
                  <c:v>49.605609114811564</c:v>
                </c:pt>
                <c:pt idx="1">
                  <c:v>29.53549517966696</c:v>
                </c:pt>
                <c:pt idx="2">
                  <c:v>2.7169149868536371</c:v>
                </c:pt>
                <c:pt idx="3">
                  <c:v>2.2787028921998247</c:v>
                </c:pt>
                <c:pt idx="4">
                  <c:v>2.1034180543382996</c:v>
                </c:pt>
                <c:pt idx="5">
                  <c:v>2.0157756354075373</c:v>
                </c:pt>
                <c:pt idx="6">
                  <c:v>1.6652059596844873</c:v>
                </c:pt>
                <c:pt idx="7">
                  <c:v>10</c:v>
                </c:pt>
              </c:numCache>
            </c:numRef>
          </c:val>
        </c:ser>
        <c:dLbls>
          <c:showLegendKey val="0"/>
          <c:showVal val="0"/>
          <c:showCatName val="0"/>
          <c:showSerName val="0"/>
          <c:showPercent val="0"/>
          <c:showBubbleSize val="0"/>
        </c:dLbls>
        <c:gapWidth val="150"/>
        <c:axId val="565751848"/>
        <c:axId val="565752240"/>
      </c:barChart>
      <c:catAx>
        <c:axId val="565751848"/>
        <c:scaling>
          <c:orientation val="minMax"/>
        </c:scaling>
        <c:delete val="0"/>
        <c:axPos val="b"/>
        <c:numFmt formatCode="General" sourceLinked="0"/>
        <c:majorTickMark val="out"/>
        <c:minorTickMark val="none"/>
        <c:tickLblPos val="nextTo"/>
        <c:crossAx val="565752240"/>
        <c:crosses val="autoZero"/>
        <c:auto val="1"/>
        <c:lblAlgn val="ctr"/>
        <c:lblOffset val="100"/>
        <c:noMultiLvlLbl val="0"/>
      </c:catAx>
      <c:valAx>
        <c:axId val="565752240"/>
        <c:scaling>
          <c:orientation val="minMax"/>
          <c:max val="100"/>
        </c:scaling>
        <c:delete val="0"/>
        <c:axPos val="l"/>
        <c:numFmt formatCode="0" sourceLinked="1"/>
        <c:majorTickMark val="out"/>
        <c:minorTickMark val="none"/>
        <c:tickLblPos val="nextTo"/>
        <c:crossAx val="5657518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2.8'!$K$70:$K$72</c:f>
              <c:strCache>
                <c:ptCount val="3"/>
                <c:pt idx="0">
                  <c:v>Philippines</c:v>
                </c:pt>
                <c:pt idx="1">
                  <c:v>Australia</c:v>
                </c:pt>
                <c:pt idx="2">
                  <c:v>Others</c:v>
                </c:pt>
              </c:strCache>
            </c:strRef>
          </c:cat>
          <c:val>
            <c:numRef>
              <c:f>'Table 2.8'!$L$70:$L$72</c:f>
              <c:numCache>
                <c:formatCode>0</c:formatCode>
                <c:ptCount val="3"/>
                <c:pt idx="0">
                  <c:v>93.111871030776754</c:v>
                </c:pt>
                <c:pt idx="1">
                  <c:v>4.9340498290180754</c:v>
                </c:pt>
                <c:pt idx="2">
                  <c:v>1.9540791402051783</c:v>
                </c:pt>
              </c:numCache>
            </c:numRef>
          </c:val>
        </c:ser>
        <c:dLbls>
          <c:showLegendKey val="0"/>
          <c:showVal val="0"/>
          <c:showCatName val="0"/>
          <c:showSerName val="0"/>
          <c:showPercent val="0"/>
          <c:showBubbleSize val="0"/>
        </c:dLbls>
        <c:gapWidth val="150"/>
        <c:axId val="550194160"/>
        <c:axId val="550194552"/>
      </c:barChart>
      <c:catAx>
        <c:axId val="550194160"/>
        <c:scaling>
          <c:orientation val="minMax"/>
        </c:scaling>
        <c:delete val="0"/>
        <c:axPos val="b"/>
        <c:numFmt formatCode="General" sourceLinked="0"/>
        <c:majorTickMark val="out"/>
        <c:minorTickMark val="none"/>
        <c:tickLblPos val="nextTo"/>
        <c:crossAx val="550194552"/>
        <c:crosses val="autoZero"/>
        <c:auto val="1"/>
        <c:lblAlgn val="ctr"/>
        <c:lblOffset val="100"/>
        <c:noMultiLvlLbl val="0"/>
      </c:catAx>
      <c:valAx>
        <c:axId val="550194552"/>
        <c:scaling>
          <c:orientation val="minMax"/>
        </c:scaling>
        <c:delete val="0"/>
        <c:axPos val="l"/>
        <c:numFmt formatCode="0" sourceLinked="1"/>
        <c:majorTickMark val="out"/>
        <c:minorTickMark val="none"/>
        <c:tickLblPos val="nextTo"/>
        <c:crossAx val="5501941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2.18'!$H$234:$H$237</c:f>
              <c:strCache>
                <c:ptCount val="4"/>
                <c:pt idx="0">
                  <c:v>Australia</c:v>
                </c:pt>
                <c:pt idx="1">
                  <c:v>Timor-Leste</c:v>
                </c:pt>
                <c:pt idx="2">
                  <c:v>Portugal</c:v>
                </c:pt>
                <c:pt idx="3">
                  <c:v>Others</c:v>
                </c:pt>
              </c:strCache>
            </c:strRef>
          </c:cat>
          <c:val>
            <c:numRef>
              <c:f>'Table 2.18'!$I$234:$I$237</c:f>
              <c:numCache>
                <c:formatCode>General</c:formatCode>
                <c:ptCount val="4"/>
                <c:pt idx="0">
                  <c:v>41</c:v>
                </c:pt>
                <c:pt idx="1">
                  <c:v>52</c:v>
                </c:pt>
                <c:pt idx="2">
                  <c:v>3</c:v>
                </c:pt>
                <c:pt idx="3">
                  <c:v>4</c:v>
                </c:pt>
              </c:numCache>
            </c:numRef>
          </c:val>
        </c:ser>
        <c:dLbls>
          <c:showLegendKey val="0"/>
          <c:showVal val="0"/>
          <c:showCatName val="0"/>
          <c:showSerName val="0"/>
          <c:showPercent val="0"/>
          <c:showBubbleSize val="0"/>
        </c:dLbls>
        <c:gapWidth val="150"/>
        <c:axId val="565753416"/>
        <c:axId val="565753808"/>
      </c:barChart>
      <c:catAx>
        <c:axId val="565753416"/>
        <c:scaling>
          <c:orientation val="minMax"/>
        </c:scaling>
        <c:delete val="0"/>
        <c:axPos val="b"/>
        <c:numFmt formatCode="General" sourceLinked="0"/>
        <c:majorTickMark val="out"/>
        <c:minorTickMark val="none"/>
        <c:tickLblPos val="nextTo"/>
        <c:crossAx val="565753808"/>
        <c:crosses val="autoZero"/>
        <c:auto val="1"/>
        <c:lblAlgn val="ctr"/>
        <c:lblOffset val="100"/>
        <c:noMultiLvlLbl val="0"/>
      </c:catAx>
      <c:valAx>
        <c:axId val="565753808"/>
        <c:scaling>
          <c:orientation val="minMax"/>
          <c:max val="100"/>
        </c:scaling>
        <c:delete val="0"/>
        <c:axPos val="l"/>
        <c:numFmt formatCode="General" sourceLinked="1"/>
        <c:majorTickMark val="out"/>
        <c:minorTickMark val="none"/>
        <c:tickLblPos val="nextTo"/>
        <c:crossAx val="5657534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Aust born</c:v>
          </c:tx>
          <c:invertIfNegative val="0"/>
          <c:val>
            <c:numLit>
              <c:formatCode>General</c:formatCode>
              <c:ptCount val="1"/>
              <c:pt idx="0">
                <c:v>62.732860243658237</c:v>
              </c:pt>
            </c:numLit>
          </c:val>
        </c:ser>
        <c:ser>
          <c:idx val="1"/>
          <c:order val="1"/>
          <c:tx>
            <c:v>OSB MESC</c:v>
          </c:tx>
          <c:invertIfNegative val="0"/>
          <c:val>
            <c:numLit>
              <c:formatCode>General</c:formatCode>
              <c:ptCount val="1"/>
              <c:pt idx="0">
                <c:v>7.414986370047723</c:v>
              </c:pt>
            </c:numLit>
          </c:val>
        </c:ser>
        <c:ser>
          <c:idx val="2"/>
          <c:order val="2"/>
          <c:tx>
            <c:v>OB NMESC</c:v>
          </c:tx>
          <c:invertIfNegative val="0"/>
          <c:val>
            <c:numLit>
              <c:formatCode>General</c:formatCode>
              <c:ptCount val="1"/>
              <c:pt idx="0">
                <c:v>18.147203484590481</c:v>
              </c:pt>
            </c:numLit>
          </c:val>
        </c:ser>
        <c:ser>
          <c:idx val="3"/>
          <c:order val="3"/>
          <c:tx>
            <c:v>Not Stated</c:v>
          </c:tx>
          <c:invertIfNegative val="0"/>
          <c:val>
            <c:numLit>
              <c:formatCode>General</c:formatCode>
              <c:ptCount val="1"/>
              <c:pt idx="0">
                <c:v>11.701295759001981</c:v>
              </c:pt>
            </c:numLit>
          </c:val>
        </c:ser>
        <c:dLbls>
          <c:showLegendKey val="0"/>
          <c:showVal val="0"/>
          <c:showCatName val="0"/>
          <c:showSerName val="0"/>
          <c:showPercent val="0"/>
          <c:showBubbleSize val="0"/>
        </c:dLbls>
        <c:gapWidth val="0"/>
        <c:overlap val="100"/>
        <c:axId val="565754592"/>
        <c:axId val="565754984"/>
      </c:barChart>
      <c:catAx>
        <c:axId val="565754592"/>
        <c:scaling>
          <c:orientation val="minMax"/>
        </c:scaling>
        <c:delete val="0"/>
        <c:axPos val="l"/>
        <c:majorTickMark val="out"/>
        <c:minorTickMark val="none"/>
        <c:tickLblPos val="none"/>
        <c:crossAx val="565754984"/>
        <c:crosses val="autoZero"/>
        <c:auto val="1"/>
        <c:lblAlgn val="ctr"/>
        <c:lblOffset val="100"/>
        <c:tickLblSkip val="1"/>
        <c:noMultiLvlLbl val="0"/>
      </c:catAx>
      <c:valAx>
        <c:axId val="565754984"/>
        <c:scaling>
          <c:orientation val="minMax"/>
        </c:scaling>
        <c:delete val="0"/>
        <c:axPos val="b"/>
        <c:majorGridlines/>
        <c:numFmt formatCode="0%" sourceLinked="1"/>
        <c:majorTickMark val="out"/>
        <c:minorTickMark val="none"/>
        <c:tickLblPos val="nextTo"/>
        <c:crossAx val="565754592"/>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0"/>
            <c:invertIfNegative val="0"/>
            <c:bubble3D val="0"/>
            <c:spPr>
              <a:solidFill>
                <a:schemeClr val="accent3">
                  <a:lumMod val="75000"/>
                </a:schemeClr>
              </a:solidFill>
              <a:ln>
                <a:solidFill>
                  <a:schemeClr val="accent3">
                    <a:lumMod val="75000"/>
                  </a:schemeClr>
                </a:solidFill>
              </a:ln>
            </c:spPr>
          </c:dPt>
          <c:dPt>
            <c:idx val="1"/>
            <c:invertIfNegative val="0"/>
            <c:bubble3D val="0"/>
            <c:spPr>
              <a:solidFill>
                <a:schemeClr val="accent2">
                  <a:lumMod val="75000"/>
                </a:schemeClr>
              </a:solidFill>
              <a:ln>
                <a:solidFill>
                  <a:schemeClr val="accent2">
                    <a:lumMod val="75000"/>
                  </a:schemeClr>
                </a:solidFill>
              </a:ln>
            </c:spPr>
          </c:dPt>
          <c:dPt>
            <c:idx val="3"/>
            <c:invertIfNegative val="0"/>
            <c:bubble3D val="0"/>
            <c:spPr>
              <a:solidFill>
                <a:schemeClr val="accent6">
                  <a:lumMod val="75000"/>
                </a:schemeClr>
              </a:solidFill>
              <a:ln>
                <a:solidFill>
                  <a:schemeClr val="accent6">
                    <a:lumMod val="75000"/>
                  </a:schemeClr>
                </a:solidFill>
              </a:ln>
            </c:spPr>
          </c:dPt>
          <c:cat>
            <c:strRef>
              <c:f>Table2.19!$S$8:$S$11</c:f>
              <c:strCache>
                <c:ptCount val="4"/>
                <c:pt idx="0">
                  <c:v>OSB N MESC</c:v>
                </c:pt>
                <c:pt idx="1">
                  <c:v>Overseas born</c:v>
                </c:pt>
                <c:pt idx="2">
                  <c:v>Aus born</c:v>
                </c:pt>
                <c:pt idx="3">
                  <c:v>Population</c:v>
                </c:pt>
              </c:strCache>
            </c:strRef>
          </c:cat>
          <c:val>
            <c:numRef>
              <c:f>Table2.19!$T$8:$T$11</c:f>
              <c:numCache>
                <c:formatCode>General</c:formatCode>
                <c:ptCount val="4"/>
                <c:pt idx="0">
                  <c:v>42.2</c:v>
                </c:pt>
                <c:pt idx="1">
                  <c:v>33.9</c:v>
                </c:pt>
                <c:pt idx="2">
                  <c:v>5.5</c:v>
                </c:pt>
                <c:pt idx="3">
                  <c:v>13.5</c:v>
                </c:pt>
              </c:numCache>
            </c:numRef>
          </c:val>
        </c:ser>
        <c:dLbls>
          <c:showLegendKey val="0"/>
          <c:showVal val="0"/>
          <c:showCatName val="0"/>
          <c:showSerName val="0"/>
          <c:showPercent val="0"/>
          <c:showBubbleSize val="0"/>
        </c:dLbls>
        <c:gapWidth val="32"/>
        <c:axId val="565755768"/>
        <c:axId val="565756160"/>
      </c:barChart>
      <c:catAx>
        <c:axId val="565755768"/>
        <c:scaling>
          <c:orientation val="maxMin"/>
        </c:scaling>
        <c:delete val="0"/>
        <c:axPos val="l"/>
        <c:numFmt formatCode="General" sourceLinked="0"/>
        <c:majorTickMark val="out"/>
        <c:minorTickMark val="none"/>
        <c:tickLblPos val="nextTo"/>
        <c:crossAx val="565756160"/>
        <c:crosses val="autoZero"/>
        <c:auto val="1"/>
        <c:lblAlgn val="ctr"/>
        <c:lblOffset val="100"/>
        <c:tickLblSkip val="1"/>
        <c:noMultiLvlLbl val="0"/>
      </c:catAx>
      <c:valAx>
        <c:axId val="565756160"/>
        <c:scaling>
          <c:orientation val="minMax"/>
        </c:scaling>
        <c:delete val="0"/>
        <c:axPos val="t"/>
        <c:majorGridlines/>
        <c:numFmt formatCode="General" sourceLinked="1"/>
        <c:majorTickMark val="out"/>
        <c:minorTickMark val="none"/>
        <c:tickLblPos val="nextTo"/>
        <c:crossAx val="565755768"/>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Table2.20!$M$4</c:f>
              <c:strCache>
                <c:ptCount val="1"/>
                <c:pt idx="0">
                  <c:v>Aus born</c:v>
                </c:pt>
              </c:strCache>
            </c:strRef>
          </c:tx>
          <c:invertIfNegative val="0"/>
          <c:val>
            <c:numRef>
              <c:f>Table2.20!$N$4</c:f>
              <c:numCache>
                <c:formatCode>General</c:formatCode>
                <c:ptCount val="1"/>
                <c:pt idx="0">
                  <c:v>68.8</c:v>
                </c:pt>
              </c:numCache>
            </c:numRef>
          </c:val>
        </c:ser>
        <c:ser>
          <c:idx val="1"/>
          <c:order val="1"/>
          <c:tx>
            <c:strRef>
              <c:f>Table2.20!$M$5</c:f>
              <c:strCache>
                <c:ptCount val="1"/>
                <c:pt idx="0">
                  <c:v>OSB - MESC</c:v>
                </c:pt>
              </c:strCache>
            </c:strRef>
          </c:tx>
          <c:invertIfNegative val="0"/>
          <c:val>
            <c:numRef>
              <c:f>Table2.20!$N$5</c:f>
              <c:numCache>
                <c:formatCode>General</c:formatCode>
                <c:ptCount val="1"/>
                <c:pt idx="0">
                  <c:v>6.5</c:v>
                </c:pt>
              </c:numCache>
            </c:numRef>
          </c:val>
        </c:ser>
        <c:ser>
          <c:idx val="2"/>
          <c:order val="2"/>
          <c:tx>
            <c:strRef>
              <c:f>Table2.20!$M$6</c:f>
              <c:strCache>
                <c:ptCount val="1"/>
                <c:pt idx="0">
                  <c:v>OSB - NMESC</c:v>
                </c:pt>
              </c:strCache>
            </c:strRef>
          </c:tx>
          <c:invertIfNegative val="0"/>
          <c:val>
            <c:numRef>
              <c:f>Table2.20!$N$6</c:f>
              <c:numCache>
                <c:formatCode>General</c:formatCode>
                <c:ptCount val="1"/>
                <c:pt idx="0">
                  <c:v>13.3</c:v>
                </c:pt>
              </c:numCache>
            </c:numRef>
          </c:val>
        </c:ser>
        <c:ser>
          <c:idx val="3"/>
          <c:order val="3"/>
          <c:tx>
            <c:strRef>
              <c:f>Table2.20!$M$7</c:f>
              <c:strCache>
                <c:ptCount val="1"/>
                <c:pt idx="0">
                  <c:v>Not Stated</c:v>
                </c:pt>
              </c:strCache>
            </c:strRef>
          </c:tx>
          <c:invertIfNegative val="0"/>
          <c:val>
            <c:numRef>
              <c:f>Table2.20!$N$7</c:f>
              <c:numCache>
                <c:formatCode>General</c:formatCode>
                <c:ptCount val="1"/>
                <c:pt idx="0">
                  <c:v>11.3</c:v>
                </c:pt>
              </c:numCache>
            </c:numRef>
          </c:val>
        </c:ser>
        <c:dLbls>
          <c:showLegendKey val="0"/>
          <c:showVal val="0"/>
          <c:showCatName val="0"/>
          <c:showSerName val="0"/>
          <c:showPercent val="0"/>
          <c:showBubbleSize val="0"/>
        </c:dLbls>
        <c:gapWidth val="0"/>
        <c:overlap val="100"/>
        <c:axId val="565756552"/>
        <c:axId val="565756944"/>
      </c:barChart>
      <c:catAx>
        <c:axId val="565756552"/>
        <c:scaling>
          <c:orientation val="minMax"/>
        </c:scaling>
        <c:delete val="1"/>
        <c:axPos val="l"/>
        <c:majorTickMark val="out"/>
        <c:minorTickMark val="none"/>
        <c:tickLblPos val="nextTo"/>
        <c:crossAx val="565756944"/>
        <c:crosses val="autoZero"/>
        <c:auto val="1"/>
        <c:lblAlgn val="ctr"/>
        <c:lblOffset val="100"/>
        <c:noMultiLvlLbl val="0"/>
      </c:catAx>
      <c:valAx>
        <c:axId val="565756944"/>
        <c:scaling>
          <c:orientation val="minMax"/>
        </c:scaling>
        <c:delete val="0"/>
        <c:axPos val="b"/>
        <c:majorGridlines/>
        <c:numFmt formatCode="0%" sourceLinked="1"/>
        <c:majorTickMark val="out"/>
        <c:minorTickMark val="none"/>
        <c:tickLblPos val="nextTo"/>
        <c:crossAx val="565756552"/>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Table2.20!$N$13</c:f>
              <c:strCache>
                <c:ptCount val="1"/>
                <c:pt idx="0">
                  <c:v>% change 2011-2016</c:v>
                </c:pt>
              </c:strCache>
            </c:strRef>
          </c:tx>
          <c:invertIfNegative val="0"/>
          <c:dPt>
            <c:idx val="0"/>
            <c:invertIfNegative val="0"/>
            <c:bubble3D val="0"/>
            <c:spPr>
              <a:solidFill>
                <a:schemeClr val="accent6">
                  <a:lumMod val="75000"/>
                </a:schemeClr>
              </a:solidFill>
              <a:ln>
                <a:solidFill>
                  <a:schemeClr val="accent6">
                    <a:lumMod val="75000"/>
                  </a:schemeClr>
                </a:solidFill>
              </a:ln>
            </c:spPr>
          </c:dPt>
          <c:dPt>
            <c:idx val="2"/>
            <c:invertIfNegative val="0"/>
            <c:bubble3D val="0"/>
            <c:spPr>
              <a:solidFill>
                <a:schemeClr val="accent2">
                  <a:lumMod val="75000"/>
                </a:schemeClr>
              </a:solidFill>
              <a:ln>
                <a:solidFill>
                  <a:schemeClr val="accent2">
                    <a:lumMod val="75000"/>
                  </a:schemeClr>
                </a:solidFill>
              </a:ln>
            </c:spPr>
          </c:dPt>
          <c:dPt>
            <c:idx val="3"/>
            <c:invertIfNegative val="0"/>
            <c:bubble3D val="0"/>
            <c:spPr>
              <a:solidFill>
                <a:schemeClr val="accent3">
                  <a:lumMod val="75000"/>
                </a:schemeClr>
              </a:solidFill>
              <a:ln>
                <a:solidFill>
                  <a:schemeClr val="accent3">
                    <a:lumMod val="75000"/>
                  </a:schemeClr>
                </a:solidFill>
              </a:ln>
            </c:spPr>
          </c:dPt>
          <c:cat>
            <c:strRef>
              <c:f>Table2.20!$M$14:$M$17</c:f>
              <c:strCache>
                <c:ptCount val="4"/>
                <c:pt idx="0">
                  <c:v>Population</c:v>
                </c:pt>
                <c:pt idx="1">
                  <c:v>Aust born</c:v>
                </c:pt>
                <c:pt idx="2">
                  <c:v>Overseas born</c:v>
                </c:pt>
                <c:pt idx="3">
                  <c:v>OSB NMESC</c:v>
                </c:pt>
              </c:strCache>
            </c:strRef>
          </c:cat>
          <c:val>
            <c:numRef>
              <c:f>Table2.20!$N$14:$N$17</c:f>
              <c:numCache>
                <c:formatCode>General</c:formatCode>
                <c:ptCount val="4"/>
                <c:pt idx="0">
                  <c:v>8</c:v>
                </c:pt>
                <c:pt idx="1">
                  <c:v>-0.3</c:v>
                </c:pt>
                <c:pt idx="2">
                  <c:v>29</c:v>
                </c:pt>
                <c:pt idx="3">
                  <c:v>38</c:v>
                </c:pt>
              </c:numCache>
            </c:numRef>
          </c:val>
        </c:ser>
        <c:dLbls>
          <c:showLegendKey val="0"/>
          <c:showVal val="0"/>
          <c:showCatName val="0"/>
          <c:showSerName val="0"/>
          <c:showPercent val="0"/>
          <c:showBubbleSize val="0"/>
        </c:dLbls>
        <c:gapWidth val="18"/>
        <c:axId val="565757728"/>
        <c:axId val="565758120"/>
      </c:barChart>
      <c:catAx>
        <c:axId val="565757728"/>
        <c:scaling>
          <c:orientation val="minMax"/>
        </c:scaling>
        <c:delete val="0"/>
        <c:axPos val="l"/>
        <c:numFmt formatCode="General" sourceLinked="0"/>
        <c:majorTickMark val="out"/>
        <c:minorTickMark val="none"/>
        <c:tickLblPos val="low"/>
        <c:crossAx val="565758120"/>
        <c:crosses val="autoZero"/>
        <c:auto val="1"/>
        <c:lblAlgn val="ctr"/>
        <c:lblOffset val="100"/>
        <c:noMultiLvlLbl val="0"/>
      </c:catAx>
      <c:valAx>
        <c:axId val="565758120"/>
        <c:scaling>
          <c:orientation val="minMax"/>
        </c:scaling>
        <c:delete val="0"/>
        <c:axPos val="b"/>
        <c:majorGridlines/>
        <c:numFmt formatCode="General" sourceLinked="1"/>
        <c:majorTickMark val="out"/>
        <c:minorTickMark val="none"/>
        <c:tickLblPos val="nextTo"/>
        <c:crossAx val="565757728"/>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'Chart 2.1'!$M$4</c:f>
              <c:strCache>
                <c:ptCount val="1"/>
                <c:pt idx="0">
                  <c:v>% born overseas</c:v>
                </c:pt>
              </c:strCache>
            </c:strRef>
          </c:tx>
          <c:invertIfNegative val="0"/>
          <c:cat>
            <c:strRef>
              <c:f>'Chart 2.1'!$L$5:$L$6</c:f>
              <c:strCache>
                <c:ptCount val="2"/>
                <c:pt idx="0">
                  <c:v>Greater Darwin</c:v>
                </c:pt>
                <c:pt idx="1">
                  <c:v>Northern Territory - Bal</c:v>
                </c:pt>
              </c:strCache>
            </c:strRef>
          </c:cat>
          <c:val>
            <c:numRef>
              <c:f>'Chart 2.1'!$M$5:$M$6</c:f>
              <c:numCache>
                <c:formatCode>_-* #,##0_-;\-* #,##0_-;_-* "-"??_-;_-@_-</c:formatCode>
                <c:ptCount val="2"/>
                <c:pt idx="0">
                  <c:v>25.6</c:v>
                </c:pt>
                <c:pt idx="1">
                  <c:v>11.2</c:v>
                </c:pt>
              </c:numCache>
            </c:numRef>
          </c:val>
        </c:ser>
        <c:dLbls>
          <c:showLegendKey val="0"/>
          <c:showVal val="0"/>
          <c:showCatName val="0"/>
          <c:showSerName val="0"/>
          <c:showPercent val="0"/>
          <c:showBubbleSize val="0"/>
        </c:dLbls>
        <c:gapWidth val="150"/>
        <c:axId val="565758904"/>
        <c:axId val="565759296"/>
      </c:barChart>
      <c:catAx>
        <c:axId val="565758904"/>
        <c:scaling>
          <c:orientation val="minMax"/>
        </c:scaling>
        <c:delete val="0"/>
        <c:axPos val="b"/>
        <c:numFmt formatCode="General" sourceLinked="0"/>
        <c:majorTickMark val="out"/>
        <c:minorTickMark val="none"/>
        <c:tickLblPos val="nextTo"/>
        <c:crossAx val="565759296"/>
        <c:crosses val="autoZero"/>
        <c:auto val="1"/>
        <c:lblAlgn val="ctr"/>
        <c:lblOffset val="100"/>
        <c:noMultiLvlLbl val="0"/>
      </c:catAx>
      <c:valAx>
        <c:axId val="565759296"/>
        <c:scaling>
          <c:orientation val="minMax"/>
        </c:scaling>
        <c:delete val="0"/>
        <c:axPos val="l"/>
        <c:majorGridlines>
          <c:spPr>
            <a:ln>
              <a:noFill/>
            </a:ln>
          </c:spPr>
        </c:majorGridlines>
        <c:title>
          <c:tx>
            <c:rich>
              <a:bodyPr rot="-5400000" vert="horz"/>
              <a:lstStyle/>
              <a:p>
                <a:pPr>
                  <a:defRPr b="0"/>
                </a:pPr>
                <a:r>
                  <a:rPr lang="en-US" b="0"/>
                  <a:t>% born overseas</a:t>
                </a:r>
              </a:p>
            </c:rich>
          </c:tx>
          <c:overlay val="0"/>
        </c:title>
        <c:numFmt formatCode="_-* #,##0_-;\-* #,##0_-;_-* &quot;-&quot;??_-;_-@_-" sourceLinked="1"/>
        <c:majorTickMark val="out"/>
        <c:minorTickMark val="none"/>
        <c:tickLblPos val="nextTo"/>
        <c:crossAx val="5657589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50000"/>
              </a:schemeClr>
            </a:solidFill>
            <a:ln>
              <a:solidFill>
                <a:schemeClr val="bg1">
                  <a:lumMod val="50000"/>
                </a:schemeClr>
              </a:solidFill>
            </a:ln>
          </c:spPr>
          <c:invertIfNegative val="0"/>
          <c:cat>
            <c:strRef>
              <c:f>'Chart 2.1'!$I$45:$I$47</c:f>
              <c:strCache>
                <c:ptCount val="3"/>
                <c:pt idx="0">
                  <c:v>City of Darwin</c:v>
                </c:pt>
                <c:pt idx="1">
                  <c:v>City of Palmerston</c:v>
                </c:pt>
                <c:pt idx="2">
                  <c:v>Litchfield Municipality</c:v>
                </c:pt>
              </c:strCache>
            </c:strRef>
          </c:cat>
          <c:val>
            <c:numRef>
              <c:f>'Chart 2.1'!$J$45:$J$47</c:f>
              <c:numCache>
                <c:formatCode>0</c:formatCode>
                <c:ptCount val="3"/>
                <c:pt idx="0">
                  <c:v>31.670452670719172</c:v>
                </c:pt>
                <c:pt idx="1">
                  <c:v>20.271710175812466</c:v>
                </c:pt>
                <c:pt idx="2">
                  <c:v>12.696483212474327</c:v>
                </c:pt>
              </c:numCache>
            </c:numRef>
          </c:val>
        </c:ser>
        <c:dLbls>
          <c:showLegendKey val="0"/>
          <c:showVal val="0"/>
          <c:showCatName val="0"/>
          <c:showSerName val="0"/>
          <c:showPercent val="0"/>
          <c:showBubbleSize val="0"/>
        </c:dLbls>
        <c:gapWidth val="150"/>
        <c:axId val="549929448"/>
        <c:axId val="549929840"/>
      </c:barChart>
      <c:catAx>
        <c:axId val="549929448"/>
        <c:scaling>
          <c:orientation val="minMax"/>
        </c:scaling>
        <c:delete val="0"/>
        <c:axPos val="b"/>
        <c:numFmt formatCode="General" sourceLinked="0"/>
        <c:majorTickMark val="out"/>
        <c:minorTickMark val="none"/>
        <c:tickLblPos val="nextTo"/>
        <c:crossAx val="549929840"/>
        <c:crosses val="autoZero"/>
        <c:auto val="1"/>
        <c:lblAlgn val="ctr"/>
        <c:lblOffset val="100"/>
        <c:noMultiLvlLbl val="0"/>
      </c:catAx>
      <c:valAx>
        <c:axId val="549929840"/>
        <c:scaling>
          <c:orientation val="minMax"/>
        </c:scaling>
        <c:delete val="0"/>
        <c:axPos val="l"/>
        <c:title>
          <c:tx>
            <c:rich>
              <a:bodyPr rot="-5400000" vert="horz"/>
              <a:lstStyle/>
              <a:p>
                <a:pPr>
                  <a:defRPr/>
                </a:pPr>
                <a:r>
                  <a:rPr lang="en-US"/>
                  <a:t>% </a:t>
                </a:r>
                <a:r>
                  <a:rPr lang="en-US" b="0"/>
                  <a:t>born</a:t>
                </a:r>
                <a:r>
                  <a:rPr lang="en-US"/>
                  <a:t> </a:t>
                </a:r>
                <a:r>
                  <a:rPr lang="en-US" b="0"/>
                  <a:t>overseas</a:t>
                </a:r>
              </a:p>
            </c:rich>
          </c:tx>
          <c:overlay val="0"/>
        </c:title>
        <c:numFmt formatCode="0" sourceLinked="1"/>
        <c:majorTickMark val="out"/>
        <c:minorTickMark val="none"/>
        <c:tickLblPos val="nextTo"/>
        <c:crossAx val="5499294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50000"/>
              </a:schemeClr>
            </a:solidFill>
            <a:ln>
              <a:solidFill>
                <a:schemeClr val="bg1">
                  <a:lumMod val="50000"/>
                </a:schemeClr>
              </a:solidFill>
            </a:ln>
          </c:spPr>
          <c:invertIfNegative val="0"/>
          <c:cat>
            <c:strRef>
              <c:f>'Chart 2.1'!$J$72:$J$85</c:f>
              <c:strCache>
                <c:ptCount val="14"/>
                <c:pt idx="0">
                  <c:v>Alice Springs</c:v>
                </c:pt>
                <c:pt idx="1">
                  <c:v>Wagait</c:v>
                </c:pt>
                <c:pt idx="2">
                  <c:v>Coomalie</c:v>
                </c:pt>
                <c:pt idx="3">
                  <c:v>Katherine</c:v>
                </c:pt>
                <c:pt idx="4">
                  <c:v>Barkly </c:v>
                </c:pt>
                <c:pt idx="5">
                  <c:v>West Arnhem</c:v>
                </c:pt>
                <c:pt idx="6">
                  <c:v>Victoria Daly</c:v>
                </c:pt>
                <c:pt idx="7">
                  <c:v>Roper Gulf</c:v>
                </c:pt>
                <c:pt idx="8">
                  <c:v>Tiwi Islands</c:v>
                </c:pt>
                <c:pt idx="9">
                  <c:v>MacDonnell</c:v>
                </c:pt>
                <c:pt idx="10">
                  <c:v>Central Dessert</c:v>
                </c:pt>
                <c:pt idx="11">
                  <c:v>East Arnhem</c:v>
                </c:pt>
                <c:pt idx="12">
                  <c:v>West Daly</c:v>
                </c:pt>
                <c:pt idx="13">
                  <c:v>Belyuen</c:v>
                </c:pt>
              </c:strCache>
            </c:strRef>
          </c:cat>
          <c:val>
            <c:numRef>
              <c:f>'Chart 2.1'!$K$72:$K$85</c:f>
              <c:numCache>
                <c:formatCode>0</c:formatCode>
                <c:ptCount val="14"/>
                <c:pt idx="0">
                  <c:v>23.417235667245766</c:v>
                </c:pt>
                <c:pt idx="1">
                  <c:v>17.608695652173914</c:v>
                </c:pt>
                <c:pt idx="2">
                  <c:v>12.063732928679819</c:v>
                </c:pt>
                <c:pt idx="3">
                  <c:v>11.925095174400658</c:v>
                </c:pt>
                <c:pt idx="4">
                  <c:v>7.5894198978058309</c:v>
                </c:pt>
                <c:pt idx="5">
                  <c:v>3.9728682170542635</c:v>
                </c:pt>
                <c:pt idx="6">
                  <c:v>3.339253996447602</c:v>
                </c:pt>
                <c:pt idx="7">
                  <c:v>3.1519065190651911</c:v>
                </c:pt>
                <c:pt idx="8">
                  <c:v>2.8548123980424145</c:v>
                </c:pt>
                <c:pt idx="9">
                  <c:v>2.8021886917592438</c:v>
                </c:pt>
                <c:pt idx="10">
                  <c:v>2.7505446623093679</c:v>
                </c:pt>
                <c:pt idx="11">
                  <c:v>1.5289164635497452</c:v>
                </c:pt>
                <c:pt idx="12">
                  <c:v>1.1682980738869593</c:v>
                </c:pt>
                <c:pt idx="13">
                  <c:v>0</c:v>
                </c:pt>
              </c:numCache>
            </c:numRef>
          </c:val>
        </c:ser>
        <c:dLbls>
          <c:showLegendKey val="0"/>
          <c:showVal val="0"/>
          <c:showCatName val="0"/>
          <c:showSerName val="0"/>
          <c:showPercent val="0"/>
          <c:showBubbleSize val="0"/>
        </c:dLbls>
        <c:gapWidth val="150"/>
        <c:axId val="549930624"/>
        <c:axId val="549931016"/>
      </c:barChart>
      <c:catAx>
        <c:axId val="549930624"/>
        <c:scaling>
          <c:orientation val="minMax"/>
        </c:scaling>
        <c:delete val="0"/>
        <c:axPos val="b"/>
        <c:numFmt formatCode="General" sourceLinked="0"/>
        <c:majorTickMark val="out"/>
        <c:minorTickMark val="none"/>
        <c:tickLblPos val="nextTo"/>
        <c:crossAx val="549931016"/>
        <c:crosses val="autoZero"/>
        <c:auto val="1"/>
        <c:lblAlgn val="ctr"/>
        <c:lblOffset val="100"/>
        <c:noMultiLvlLbl val="0"/>
      </c:catAx>
      <c:valAx>
        <c:axId val="549931016"/>
        <c:scaling>
          <c:orientation val="minMax"/>
        </c:scaling>
        <c:delete val="0"/>
        <c:axPos val="l"/>
        <c:title>
          <c:tx>
            <c:rich>
              <a:bodyPr rot="-5400000" vert="horz"/>
              <a:lstStyle/>
              <a:p>
                <a:pPr>
                  <a:defRPr/>
                </a:pPr>
                <a:r>
                  <a:rPr lang="en-US"/>
                  <a:t>% </a:t>
                </a:r>
                <a:r>
                  <a:rPr lang="en-US" b="0"/>
                  <a:t>born</a:t>
                </a:r>
                <a:r>
                  <a:rPr lang="en-US"/>
                  <a:t> </a:t>
                </a:r>
                <a:r>
                  <a:rPr lang="en-US" b="0"/>
                  <a:t>overseas</a:t>
                </a:r>
              </a:p>
            </c:rich>
          </c:tx>
          <c:overlay val="0"/>
        </c:title>
        <c:numFmt formatCode="0" sourceLinked="1"/>
        <c:majorTickMark val="out"/>
        <c:minorTickMark val="none"/>
        <c:tickLblPos val="nextTo"/>
        <c:crossAx val="5499306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'Chart 2.2'!$M$1</c:f>
              <c:strCache>
                <c:ptCount val="1"/>
                <c:pt idx="0">
                  <c:v>% of population</c:v>
                </c:pt>
              </c:strCache>
            </c:strRef>
          </c:tx>
          <c:invertIfNegative val="0"/>
          <c:cat>
            <c:strRef>
              <c:f>'Chart 2.2'!$L$2:$L$31</c:f>
              <c:strCache>
                <c:ptCount val="30"/>
                <c:pt idx="0">
                  <c:v>Philippines</c:v>
                </c:pt>
                <c:pt idx="1">
                  <c:v>England</c:v>
                </c:pt>
                <c:pt idx="2">
                  <c:v>New Zealand</c:v>
                </c:pt>
                <c:pt idx="3">
                  <c:v>India</c:v>
                </c:pt>
                <c:pt idx="4">
                  <c:v>Greece</c:v>
                </c:pt>
                <c:pt idx="5">
                  <c:v>U.S. of America</c:v>
                </c:pt>
                <c:pt idx="6">
                  <c:v>China</c:v>
                </c:pt>
                <c:pt idx="7">
                  <c:v>Nepal</c:v>
                </c:pt>
                <c:pt idx="8">
                  <c:v>Indonesia</c:v>
                </c:pt>
                <c:pt idx="9">
                  <c:v>Timor-Leste</c:v>
                </c:pt>
                <c:pt idx="10">
                  <c:v>Ireland</c:v>
                </c:pt>
                <c:pt idx="11">
                  <c:v>Thailand</c:v>
                </c:pt>
                <c:pt idx="12">
                  <c:v>Vietnam</c:v>
                </c:pt>
                <c:pt idx="13">
                  <c:v>Germany</c:v>
                </c:pt>
                <c:pt idx="14">
                  <c:v>South Africa</c:v>
                </c:pt>
                <c:pt idx="15">
                  <c:v>Sri Lanka</c:v>
                </c:pt>
                <c:pt idx="16">
                  <c:v>Malaysia</c:v>
                </c:pt>
                <c:pt idx="17">
                  <c:v>Scotland</c:v>
                </c:pt>
                <c:pt idx="18">
                  <c:v>Zimbabwe</c:v>
                </c:pt>
                <c:pt idx="19">
                  <c:v>Taiwan</c:v>
                </c:pt>
                <c:pt idx="20">
                  <c:v>Papua New Guinea</c:v>
                </c:pt>
                <c:pt idx="21">
                  <c:v>Italy</c:v>
                </c:pt>
                <c:pt idx="22">
                  <c:v>Japan</c:v>
                </c:pt>
                <c:pt idx="23">
                  <c:v>Fiji</c:v>
                </c:pt>
                <c:pt idx="24">
                  <c:v>Netherlands</c:v>
                </c:pt>
                <c:pt idx="25">
                  <c:v>South Korea</c:v>
                </c:pt>
                <c:pt idx="26">
                  <c:v>Bangladesh</c:v>
                </c:pt>
                <c:pt idx="27">
                  <c:v>France</c:v>
                </c:pt>
                <c:pt idx="28">
                  <c:v>Canada</c:v>
                </c:pt>
                <c:pt idx="29">
                  <c:v>Pakistan</c:v>
                </c:pt>
              </c:strCache>
            </c:strRef>
          </c:cat>
          <c:val>
            <c:numRef>
              <c:f>'Chart 2.2'!$M$2:$M$31</c:f>
              <c:numCache>
                <c:formatCode>_-* #,##0.0_-;\-* #,##0.0_-;_-* "-"??_-;_-@_-</c:formatCode>
                <c:ptCount val="30"/>
                <c:pt idx="0">
                  <c:v>2.5834870082765975</c:v>
                </c:pt>
                <c:pt idx="1">
                  <c:v>2.4401541701990057</c:v>
                </c:pt>
                <c:pt idx="2">
                  <c:v>2.0254503185659725</c:v>
                </c:pt>
                <c:pt idx="3">
                  <c:v>1.5709803441736077</c:v>
                </c:pt>
                <c:pt idx="4">
                  <c:v>0.55410377647069098</c:v>
                </c:pt>
                <c:pt idx="5">
                  <c:v>0.53225425847105812</c:v>
                </c:pt>
                <c:pt idx="6">
                  <c:v>0.52264047055121965</c:v>
                </c:pt>
                <c:pt idx="7">
                  <c:v>0.49205114535173355</c:v>
                </c:pt>
                <c:pt idx="8">
                  <c:v>0.4889922128317849</c:v>
                </c:pt>
                <c:pt idx="9">
                  <c:v>0.44966308043244568</c:v>
                </c:pt>
                <c:pt idx="10">
                  <c:v>0.44660414791249703</c:v>
                </c:pt>
                <c:pt idx="11">
                  <c:v>0.41907375523295953</c:v>
                </c:pt>
                <c:pt idx="12">
                  <c:v>0.40858598659313577</c:v>
                </c:pt>
                <c:pt idx="13">
                  <c:v>0.40683802515316514</c:v>
                </c:pt>
                <c:pt idx="14">
                  <c:v>0.38848443003347344</c:v>
                </c:pt>
                <c:pt idx="15">
                  <c:v>0.3395415097142957</c:v>
                </c:pt>
                <c:pt idx="16">
                  <c:v>0.3089521845148096</c:v>
                </c:pt>
                <c:pt idx="17">
                  <c:v>0.30501927127487571</c:v>
                </c:pt>
                <c:pt idx="18">
                  <c:v>0.29234655083508859</c:v>
                </c:pt>
                <c:pt idx="19">
                  <c:v>0.27442994607538962</c:v>
                </c:pt>
                <c:pt idx="20">
                  <c:v>0.26088324491561715</c:v>
                </c:pt>
                <c:pt idx="21">
                  <c:v>0.21980615107630727</c:v>
                </c:pt>
                <c:pt idx="22">
                  <c:v>0.20625944991653483</c:v>
                </c:pt>
                <c:pt idx="23">
                  <c:v>0.18703187407685787</c:v>
                </c:pt>
                <c:pt idx="24">
                  <c:v>0.18397294155690927</c:v>
                </c:pt>
                <c:pt idx="25">
                  <c:v>0.17785507651701202</c:v>
                </c:pt>
                <c:pt idx="26">
                  <c:v>0.1739221632770781</c:v>
                </c:pt>
                <c:pt idx="27">
                  <c:v>0.16955225967715154</c:v>
                </c:pt>
                <c:pt idx="28">
                  <c:v>0.1560055585173791</c:v>
                </c:pt>
                <c:pt idx="29">
                  <c:v>0.15338361635742317</c:v>
                </c:pt>
              </c:numCache>
            </c:numRef>
          </c:val>
        </c:ser>
        <c:dLbls>
          <c:showLegendKey val="0"/>
          <c:showVal val="0"/>
          <c:showCatName val="0"/>
          <c:showSerName val="0"/>
          <c:showPercent val="0"/>
          <c:showBubbleSize val="0"/>
        </c:dLbls>
        <c:gapWidth val="150"/>
        <c:axId val="549931800"/>
        <c:axId val="549932192"/>
      </c:barChart>
      <c:catAx>
        <c:axId val="549931800"/>
        <c:scaling>
          <c:orientation val="minMax"/>
        </c:scaling>
        <c:delete val="0"/>
        <c:axPos val="b"/>
        <c:numFmt formatCode="General" sourceLinked="0"/>
        <c:majorTickMark val="out"/>
        <c:minorTickMark val="none"/>
        <c:tickLblPos val="nextTo"/>
        <c:crossAx val="549932192"/>
        <c:crosses val="autoZero"/>
        <c:auto val="1"/>
        <c:lblAlgn val="ctr"/>
        <c:lblOffset val="100"/>
        <c:noMultiLvlLbl val="0"/>
      </c:catAx>
      <c:valAx>
        <c:axId val="549932192"/>
        <c:scaling>
          <c:orientation val="minMax"/>
        </c:scaling>
        <c:delete val="0"/>
        <c:axPos val="l"/>
        <c:majorGridlines>
          <c:spPr>
            <a:ln>
              <a:noFill/>
            </a:ln>
          </c:spPr>
        </c:majorGridlines>
        <c:title>
          <c:tx>
            <c:rich>
              <a:bodyPr rot="-5400000" vert="horz"/>
              <a:lstStyle/>
              <a:p>
                <a:pPr>
                  <a:defRPr b="0"/>
                </a:pPr>
                <a:r>
                  <a:rPr lang="en-US" b="0"/>
                  <a:t>% of population</a:t>
                </a:r>
              </a:p>
            </c:rich>
          </c:tx>
          <c:overlay val="0"/>
        </c:title>
        <c:numFmt formatCode="_-* #,##0.0_-;\-* #,##0.0_-;_-* &quot;-&quot;??_-;_-@_-" sourceLinked="1"/>
        <c:majorTickMark val="out"/>
        <c:minorTickMark val="none"/>
        <c:tickLblPos val="nextTo"/>
        <c:crossAx val="5499318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'Chart 2.3'!$N$1</c:f>
              <c:strCache>
                <c:ptCount val="1"/>
                <c:pt idx="0">
                  <c:v>% increase 2011-2016</c:v>
                </c:pt>
              </c:strCache>
            </c:strRef>
          </c:tx>
          <c:invertIfNegative val="0"/>
          <c:cat>
            <c:strRef>
              <c:f>'Chart 2.3'!$M$2:$M$31</c:f>
              <c:strCache>
                <c:ptCount val="30"/>
                <c:pt idx="0">
                  <c:v>Nepal</c:v>
                </c:pt>
                <c:pt idx="1">
                  <c:v>Nigeria</c:v>
                </c:pt>
                <c:pt idx="2">
                  <c:v>Japan</c:v>
                </c:pt>
                <c:pt idx="3">
                  <c:v>Taiwan</c:v>
                </c:pt>
                <c:pt idx="4">
                  <c:v>Bangladesh</c:v>
                </c:pt>
                <c:pt idx="5">
                  <c:v>South Sudan</c:v>
                </c:pt>
                <c:pt idx="6">
                  <c:v>Congo, D.R.</c:v>
                </c:pt>
                <c:pt idx="7">
                  <c:v>India</c:v>
                </c:pt>
                <c:pt idx="8">
                  <c:v>Pakistan</c:v>
                </c:pt>
                <c:pt idx="9">
                  <c:v>Sri Lanka</c:v>
                </c:pt>
                <c:pt idx="10">
                  <c:v>Philippines</c:v>
                </c:pt>
                <c:pt idx="11">
                  <c:v>Ireland</c:v>
                </c:pt>
                <c:pt idx="12">
                  <c:v>France</c:v>
                </c:pt>
                <c:pt idx="13">
                  <c:v>Cambodia</c:v>
                </c:pt>
                <c:pt idx="14">
                  <c:v>Fiji</c:v>
                </c:pt>
                <c:pt idx="15">
                  <c:v>Northern Ireland</c:v>
                </c:pt>
                <c:pt idx="16">
                  <c:v>Vietnam</c:v>
                </c:pt>
                <c:pt idx="17">
                  <c:v>South Korea</c:v>
                </c:pt>
                <c:pt idx="18">
                  <c:v>China</c:v>
                </c:pt>
                <c:pt idx="19">
                  <c:v>Thailand</c:v>
                </c:pt>
                <c:pt idx="20">
                  <c:v>Kenya</c:v>
                </c:pt>
                <c:pt idx="21">
                  <c:v>Singapore</c:v>
                </c:pt>
                <c:pt idx="22">
                  <c:v>Greece</c:v>
                </c:pt>
                <c:pt idx="23">
                  <c:v>China</c:v>
                </c:pt>
                <c:pt idx="24">
                  <c:v>Poland</c:v>
                </c:pt>
                <c:pt idx="25">
                  <c:v>South Africa</c:v>
                </c:pt>
                <c:pt idx="26">
                  <c:v>New Zealand</c:v>
                </c:pt>
                <c:pt idx="27">
                  <c:v>U.S. of America</c:v>
                </c:pt>
                <c:pt idx="28">
                  <c:v>Zimbabwe</c:v>
                </c:pt>
                <c:pt idx="29">
                  <c:v>Wales</c:v>
                </c:pt>
              </c:strCache>
            </c:strRef>
          </c:cat>
          <c:val>
            <c:numRef>
              <c:f>'Chart 2.3'!$N$2:$N$31</c:f>
              <c:numCache>
                <c:formatCode>_-* #,##0_-;\-* #,##0_-;_-* "-"??_-;_-@_-</c:formatCode>
                <c:ptCount val="30"/>
                <c:pt idx="0">
                  <c:v>221.71428571428572</c:v>
                </c:pt>
                <c:pt idx="1">
                  <c:v>214.81481481481484</c:v>
                </c:pt>
                <c:pt idx="2">
                  <c:v>176.0233918128655</c:v>
                </c:pt>
                <c:pt idx="3">
                  <c:v>169.52789699570815</c:v>
                </c:pt>
                <c:pt idx="4">
                  <c:v>138.32335329341316</c:v>
                </c:pt>
                <c:pt idx="5">
                  <c:v>116.12903225806453</c:v>
                </c:pt>
                <c:pt idx="6">
                  <c:v>108.92857142857142</c:v>
                </c:pt>
                <c:pt idx="7">
                  <c:v>87.532603025560775</c:v>
                </c:pt>
                <c:pt idx="8">
                  <c:v>80</c:v>
                </c:pt>
                <c:pt idx="9">
                  <c:v>73.825503355704697</c:v>
                </c:pt>
                <c:pt idx="10">
                  <c:v>64.81739615277391</c:v>
                </c:pt>
                <c:pt idx="11">
                  <c:v>63.258785942492011</c:v>
                </c:pt>
                <c:pt idx="12">
                  <c:v>57.72357723577236</c:v>
                </c:pt>
                <c:pt idx="13">
                  <c:v>53.103448275862064</c:v>
                </c:pt>
                <c:pt idx="14">
                  <c:v>48.611111111111107</c:v>
                </c:pt>
                <c:pt idx="15">
                  <c:v>44.915254237288138</c:v>
                </c:pt>
                <c:pt idx="16">
                  <c:v>39.552238805970148</c:v>
                </c:pt>
                <c:pt idx="17">
                  <c:v>39.38356164383562</c:v>
                </c:pt>
                <c:pt idx="18">
                  <c:v>38.106235565819865</c:v>
                </c:pt>
                <c:pt idx="19">
                  <c:v>31.36986301369863</c:v>
                </c:pt>
                <c:pt idx="20">
                  <c:v>27.906976744186046</c:v>
                </c:pt>
                <c:pt idx="21">
                  <c:v>26.141078838174277</c:v>
                </c:pt>
                <c:pt idx="22">
                  <c:v>25.296442687747035</c:v>
                </c:pt>
                <c:pt idx="23">
                  <c:v>25</c:v>
                </c:pt>
                <c:pt idx="24">
                  <c:v>24.509803921568626</c:v>
                </c:pt>
                <c:pt idx="25">
                  <c:v>18.533333333333331</c:v>
                </c:pt>
                <c:pt idx="26">
                  <c:v>16.750629722921914</c:v>
                </c:pt>
                <c:pt idx="27">
                  <c:v>15.559772296015181</c:v>
                </c:pt>
                <c:pt idx="28">
                  <c:v>15.544041450777202</c:v>
                </c:pt>
                <c:pt idx="29">
                  <c:v>15.032679738562091</c:v>
                </c:pt>
              </c:numCache>
            </c:numRef>
          </c:val>
        </c:ser>
        <c:dLbls>
          <c:showLegendKey val="0"/>
          <c:showVal val="0"/>
          <c:showCatName val="0"/>
          <c:showSerName val="0"/>
          <c:showPercent val="0"/>
          <c:showBubbleSize val="0"/>
        </c:dLbls>
        <c:gapWidth val="150"/>
        <c:axId val="549932976"/>
        <c:axId val="549933368"/>
      </c:barChart>
      <c:catAx>
        <c:axId val="549932976"/>
        <c:scaling>
          <c:orientation val="minMax"/>
        </c:scaling>
        <c:delete val="0"/>
        <c:axPos val="b"/>
        <c:numFmt formatCode="General" sourceLinked="0"/>
        <c:majorTickMark val="out"/>
        <c:minorTickMark val="none"/>
        <c:tickLblPos val="nextTo"/>
        <c:crossAx val="549933368"/>
        <c:crosses val="autoZero"/>
        <c:auto val="1"/>
        <c:lblAlgn val="ctr"/>
        <c:lblOffset val="100"/>
        <c:noMultiLvlLbl val="0"/>
      </c:catAx>
      <c:valAx>
        <c:axId val="549933368"/>
        <c:scaling>
          <c:orientation val="minMax"/>
        </c:scaling>
        <c:delete val="0"/>
        <c:axPos val="l"/>
        <c:majorGridlines/>
        <c:title>
          <c:tx>
            <c:rich>
              <a:bodyPr rot="-5400000" vert="horz"/>
              <a:lstStyle/>
              <a:p>
                <a:pPr>
                  <a:defRPr b="0"/>
                </a:pPr>
                <a:r>
                  <a:rPr lang="en-US" b="0"/>
                  <a:t>% increase 2011-2016</a:t>
                </a:r>
              </a:p>
            </c:rich>
          </c:tx>
          <c:overlay val="0"/>
        </c:title>
        <c:numFmt formatCode="_-* #,##0_-;\-* #,##0_-;_-* &quot;-&quot;??_-;_-@_-" sourceLinked="1"/>
        <c:majorTickMark val="out"/>
        <c:minorTickMark val="none"/>
        <c:tickLblPos val="nextTo"/>
        <c:spPr>
          <a:ln>
            <a:noFill/>
          </a:ln>
        </c:spPr>
        <c:crossAx val="5499329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2.8'!$K$83:$K$86</c:f>
              <c:strCache>
                <c:ptCount val="4"/>
                <c:pt idx="0">
                  <c:v>India</c:v>
                </c:pt>
                <c:pt idx="1">
                  <c:v>Australia</c:v>
                </c:pt>
                <c:pt idx="2">
                  <c:v>England</c:v>
                </c:pt>
                <c:pt idx="3">
                  <c:v>Others</c:v>
                </c:pt>
              </c:strCache>
            </c:strRef>
          </c:cat>
          <c:val>
            <c:numRef>
              <c:f>'Table 2.8'!$L$83:$L$86</c:f>
              <c:numCache>
                <c:formatCode>0</c:formatCode>
                <c:ptCount val="4"/>
                <c:pt idx="0">
                  <c:v>76.910953506698192</c:v>
                </c:pt>
                <c:pt idx="1">
                  <c:v>11.977935382190703</c:v>
                </c:pt>
                <c:pt idx="2">
                  <c:v>3.3096926713947989</c:v>
                </c:pt>
                <c:pt idx="3">
                  <c:v>7</c:v>
                </c:pt>
              </c:numCache>
            </c:numRef>
          </c:val>
        </c:ser>
        <c:dLbls>
          <c:showLegendKey val="0"/>
          <c:showVal val="0"/>
          <c:showCatName val="0"/>
          <c:showSerName val="0"/>
          <c:showPercent val="0"/>
          <c:showBubbleSize val="0"/>
        </c:dLbls>
        <c:gapWidth val="150"/>
        <c:axId val="436072888"/>
        <c:axId val="436072496"/>
      </c:barChart>
      <c:catAx>
        <c:axId val="436072888"/>
        <c:scaling>
          <c:orientation val="minMax"/>
        </c:scaling>
        <c:delete val="0"/>
        <c:axPos val="b"/>
        <c:numFmt formatCode="General" sourceLinked="0"/>
        <c:majorTickMark val="out"/>
        <c:minorTickMark val="none"/>
        <c:tickLblPos val="nextTo"/>
        <c:crossAx val="436072496"/>
        <c:crosses val="autoZero"/>
        <c:auto val="1"/>
        <c:lblAlgn val="ctr"/>
        <c:lblOffset val="100"/>
        <c:noMultiLvlLbl val="0"/>
      </c:catAx>
      <c:valAx>
        <c:axId val="436072496"/>
        <c:scaling>
          <c:orientation val="minMax"/>
          <c:max val="100"/>
        </c:scaling>
        <c:delete val="0"/>
        <c:axPos val="l"/>
        <c:numFmt formatCode="0" sourceLinked="1"/>
        <c:majorTickMark val="out"/>
        <c:minorTickMark val="none"/>
        <c:tickLblPos val="nextTo"/>
        <c:crossAx val="4360728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'Chart 2.4'!$I$9</c:f>
              <c:strCache>
                <c:ptCount val="1"/>
                <c:pt idx="0">
                  <c:v>participation rate (%)</c:v>
                </c:pt>
              </c:strCache>
            </c:strRef>
          </c:tx>
          <c:invertIfNegative val="0"/>
          <c:cat>
            <c:strRef>
              <c:f>'Chart 2.4'!$H$10:$H$19</c:f>
              <c:strCache>
                <c:ptCount val="10"/>
                <c:pt idx="0">
                  <c:v>U.S. of America</c:v>
                </c:pt>
                <c:pt idx="1">
                  <c:v>New Zealand</c:v>
                </c:pt>
                <c:pt idx="2">
                  <c:v>England</c:v>
                </c:pt>
                <c:pt idx="3">
                  <c:v>Indonesia</c:v>
                </c:pt>
                <c:pt idx="4">
                  <c:v>Australia</c:v>
                </c:pt>
                <c:pt idx="5">
                  <c:v>India</c:v>
                </c:pt>
                <c:pt idx="6">
                  <c:v>Nepal</c:v>
                </c:pt>
                <c:pt idx="7">
                  <c:v>Philippines</c:v>
                </c:pt>
                <c:pt idx="8">
                  <c:v>China </c:v>
                </c:pt>
                <c:pt idx="9">
                  <c:v>Greece</c:v>
                </c:pt>
              </c:strCache>
            </c:strRef>
          </c:cat>
          <c:val>
            <c:numRef>
              <c:f>'Chart 2.4'!$I$10:$I$19</c:f>
              <c:numCache>
                <c:formatCode>0</c:formatCode>
                <c:ptCount val="10"/>
                <c:pt idx="0">
                  <c:v>28.325123152709359</c:v>
                </c:pt>
                <c:pt idx="1">
                  <c:v>20.129449838187703</c:v>
                </c:pt>
                <c:pt idx="2">
                  <c:v>19.914040114613179</c:v>
                </c:pt>
                <c:pt idx="3">
                  <c:v>15.460232350312781</c:v>
                </c:pt>
                <c:pt idx="4">
                  <c:v>14.653005256341892</c:v>
                </c:pt>
                <c:pt idx="5">
                  <c:v>13.518776077885953</c:v>
                </c:pt>
                <c:pt idx="6">
                  <c:v>12.522202486678507</c:v>
                </c:pt>
                <c:pt idx="7">
                  <c:v>10.893098782138026</c:v>
                </c:pt>
                <c:pt idx="8">
                  <c:v>8.9464882943143813</c:v>
                </c:pt>
                <c:pt idx="9">
                  <c:v>7.1766561514195581</c:v>
                </c:pt>
              </c:numCache>
            </c:numRef>
          </c:val>
        </c:ser>
        <c:dLbls>
          <c:showLegendKey val="0"/>
          <c:showVal val="0"/>
          <c:showCatName val="0"/>
          <c:showSerName val="0"/>
          <c:showPercent val="0"/>
          <c:showBubbleSize val="0"/>
        </c:dLbls>
        <c:gapWidth val="150"/>
        <c:axId val="549934152"/>
        <c:axId val="549934544"/>
      </c:barChart>
      <c:catAx>
        <c:axId val="549934152"/>
        <c:scaling>
          <c:orientation val="minMax"/>
        </c:scaling>
        <c:delete val="0"/>
        <c:axPos val="b"/>
        <c:numFmt formatCode="General" sourceLinked="0"/>
        <c:majorTickMark val="out"/>
        <c:minorTickMark val="none"/>
        <c:tickLblPos val="nextTo"/>
        <c:crossAx val="549934544"/>
        <c:crosses val="autoZero"/>
        <c:auto val="1"/>
        <c:lblAlgn val="ctr"/>
        <c:lblOffset val="100"/>
        <c:noMultiLvlLbl val="0"/>
      </c:catAx>
      <c:valAx>
        <c:axId val="549934544"/>
        <c:scaling>
          <c:orientation val="minMax"/>
        </c:scaling>
        <c:delete val="0"/>
        <c:axPos val="l"/>
        <c:majorGridlines>
          <c:spPr>
            <a:ln>
              <a:noFill/>
            </a:ln>
          </c:spPr>
        </c:majorGridlines>
        <c:title>
          <c:tx>
            <c:rich>
              <a:bodyPr rot="-5400000" vert="horz"/>
              <a:lstStyle/>
              <a:p>
                <a:pPr>
                  <a:defRPr b="0"/>
                </a:pPr>
                <a:r>
                  <a:rPr lang="en-US" b="0"/>
                  <a:t>participation rate (%)</a:t>
                </a:r>
              </a:p>
            </c:rich>
          </c:tx>
          <c:overlay val="0"/>
        </c:title>
        <c:numFmt formatCode="0" sourceLinked="1"/>
        <c:majorTickMark val="out"/>
        <c:minorTickMark val="none"/>
        <c:tickLblPos val="nextTo"/>
        <c:crossAx val="5499341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'Chart 2.5'!$L$1</c:f>
              <c:strCache>
                <c:ptCount val="1"/>
                <c:pt idx="0">
                  <c:v>% of population</c:v>
                </c:pt>
              </c:strCache>
            </c:strRef>
          </c:tx>
          <c:invertIfNegative val="0"/>
          <c:cat>
            <c:strRef>
              <c:f>'Chart 2.5'!$K$2:$K$31</c:f>
              <c:strCache>
                <c:ptCount val="30"/>
                <c:pt idx="0">
                  <c:v>Greek</c:v>
                </c:pt>
                <c:pt idx="1">
                  <c:v>Tagalog</c:v>
                </c:pt>
                <c:pt idx="2">
                  <c:v>Mandarin</c:v>
                </c:pt>
                <c:pt idx="3">
                  <c:v>Filipino</c:v>
                </c:pt>
                <c:pt idx="4">
                  <c:v>Malayalam</c:v>
                </c:pt>
                <c:pt idx="5">
                  <c:v>Nepali</c:v>
                </c:pt>
                <c:pt idx="6">
                  <c:v>Vietnamese</c:v>
                </c:pt>
                <c:pt idx="7">
                  <c:v>Indonesian</c:v>
                </c:pt>
                <c:pt idx="8">
                  <c:v>Thai</c:v>
                </c:pt>
                <c:pt idx="9">
                  <c:v>Hindi</c:v>
                </c:pt>
                <c:pt idx="10">
                  <c:v>German</c:v>
                </c:pt>
                <c:pt idx="11">
                  <c:v>Italian</c:v>
                </c:pt>
                <c:pt idx="12">
                  <c:v>Cantonese</c:v>
                </c:pt>
                <c:pt idx="13">
                  <c:v>Punjabi</c:v>
                </c:pt>
                <c:pt idx="14">
                  <c:v>French</c:v>
                </c:pt>
                <c:pt idx="15">
                  <c:v>Hakka</c:v>
                </c:pt>
                <c:pt idx="16">
                  <c:v>Portuguese</c:v>
                </c:pt>
                <c:pt idx="17">
                  <c:v>Sinhalese</c:v>
                </c:pt>
                <c:pt idx="18">
                  <c:v>Tamil</c:v>
                </c:pt>
                <c:pt idx="19">
                  <c:v>Japanese</c:v>
                </c:pt>
                <c:pt idx="20">
                  <c:v>Spanish</c:v>
                </c:pt>
                <c:pt idx="21">
                  <c:v>Urdu</c:v>
                </c:pt>
                <c:pt idx="22">
                  <c:v>Bengali</c:v>
                </c:pt>
                <c:pt idx="23">
                  <c:v>Korean</c:v>
                </c:pt>
                <c:pt idx="24">
                  <c:v>Arabic</c:v>
                </c:pt>
                <c:pt idx="25">
                  <c:v>Shona</c:v>
                </c:pt>
                <c:pt idx="26">
                  <c:v>Afrikaans</c:v>
                </c:pt>
                <c:pt idx="27">
                  <c:v>Gujarati</c:v>
                </c:pt>
                <c:pt idx="28">
                  <c:v>Telugu</c:v>
                </c:pt>
                <c:pt idx="29">
                  <c:v>Khmer</c:v>
                </c:pt>
              </c:strCache>
            </c:strRef>
          </c:cat>
          <c:val>
            <c:numRef>
              <c:f>'Chart 2.5'!$L$2:$L$31</c:f>
              <c:numCache>
                <c:formatCode>0.0</c:formatCode>
                <c:ptCount val="30"/>
                <c:pt idx="0">
                  <c:v>1.4167227470961992</c:v>
                </c:pt>
                <c:pt idx="1">
                  <c:v>1.3070381667380417</c:v>
                </c:pt>
                <c:pt idx="2">
                  <c:v>0.94652111974409847</c:v>
                </c:pt>
                <c:pt idx="3">
                  <c:v>0.89451926690497208</c:v>
                </c:pt>
                <c:pt idx="4">
                  <c:v>0.55454076683068376</c:v>
                </c:pt>
                <c:pt idx="5">
                  <c:v>0.53443921027102148</c:v>
                </c:pt>
                <c:pt idx="6">
                  <c:v>0.53312823919104346</c:v>
                </c:pt>
                <c:pt idx="7">
                  <c:v>0.52045551875125629</c:v>
                </c:pt>
                <c:pt idx="8">
                  <c:v>0.37930763247362764</c:v>
                </c:pt>
                <c:pt idx="9">
                  <c:v>0.3723157867137451</c:v>
                </c:pt>
                <c:pt idx="10">
                  <c:v>0.36576093131385518</c:v>
                </c:pt>
                <c:pt idx="11">
                  <c:v>0.33604558683435443</c:v>
                </c:pt>
                <c:pt idx="12">
                  <c:v>0.31856597243464807</c:v>
                </c:pt>
                <c:pt idx="13">
                  <c:v>0.29234655083508859</c:v>
                </c:pt>
                <c:pt idx="14">
                  <c:v>0.28142179183527211</c:v>
                </c:pt>
                <c:pt idx="15">
                  <c:v>0.23291586187608704</c:v>
                </c:pt>
                <c:pt idx="16">
                  <c:v>0.23291586187608704</c:v>
                </c:pt>
                <c:pt idx="17">
                  <c:v>0.23116790043611637</c:v>
                </c:pt>
                <c:pt idx="18">
                  <c:v>0.22461304503622651</c:v>
                </c:pt>
                <c:pt idx="19">
                  <c:v>0.22068013179629259</c:v>
                </c:pt>
                <c:pt idx="20">
                  <c:v>0.21150333423644677</c:v>
                </c:pt>
                <c:pt idx="21">
                  <c:v>0.1918387680367771</c:v>
                </c:pt>
                <c:pt idx="22">
                  <c:v>0.18834284515683583</c:v>
                </c:pt>
                <c:pt idx="23">
                  <c:v>0.15862750067733505</c:v>
                </c:pt>
                <c:pt idx="24">
                  <c:v>0.15819051031734241</c:v>
                </c:pt>
                <c:pt idx="25">
                  <c:v>0.15469458743740111</c:v>
                </c:pt>
                <c:pt idx="26">
                  <c:v>0.1350300212377315</c:v>
                </c:pt>
                <c:pt idx="27">
                  <c:v>0.12192031043795175</c:v>
                </c:pt>
                <c:pt idx="28">
                  <c:v>0.11186953215812059</c:v>
                </c:pt>
                <c:pt idx="29">
                  <c:v>0.11012157071814996</c:v>
                </c:pt>
              </c:numCache>
            </c:numRef>
          </c:val>
        </c:ser>
        <c:dLbls>
          <c:showLegendKey val="0"/>
          <c:showVal val="0"/>
          <c:showCatName val="0"/>
          <c:showSerName val="0"/>
          <c:showPercent val="0"/>
          <c:showBubbleSize val="0"/>
        </c:dLbls>
        <c:gapWidth val="150"/>
        <c:axId val="549935328"/>
        <c:axId val="549935720"/>
      </c:barChart>
      <c:catAx>
        <c:axId val="549935328"/>
        <c:scaling>
          <c:orientation val="minMax"/>
        </c:scaling>
        <c:delete val="0"/>
        <c:axPos val="b"/>
        <c:numFmt formatCode="General" sourceLinked="0"/>
        <c:majorTickMark val="out"/>
        <c:minorTickMark val="none"/>
        <c:tickLblPos val="nextTo"/>
        <c:crossAx val="549935720"/>
        <c:crosses val="autoZero"/>
        <c:auto val="1"/>
        <c:lblAlgn val="ctr"/>
        <c:lblOffset val="100"/>
        <c:noMultiLvlLbl val="0"/>
      </c:catAx>
      <c:valAx>
        <c:axId val="549935720"/>
        <c:scaling>
          <c:orientation val="minMax"/>
        </c:scaling>
        <c:delete val="0"/>
        <c:axPos val="l"/>
        <c:title>
          <c:tx>
            <c:rich>
              <a:bodyPr rot="-5400000" vert="horz"/>
              <a:lstStyle/>
              <a:p>
                <a:pPr>
                  <a:defRPr b="0"/>
                </a:pPr>
                <a:r>
                  <a:rPr lang="en-US" b="0"/>
                  <a:t>% of population</a:t>
                </a:r>
              </a:p>
            </c:rich>
          </c:tx>
          <c:overlay val="0"/>
        </c:title>
        <c:numFmt formatCode="0.0" sourceLinked="1"/>
        <c:majorTickMark val="out"/>
        <c:minorTickMark val="none"/>
        <c:tickLblPos val="nextTo"/>
        <c:crossAx val="5499353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'Chart 2.6'!$M$1</c:f>
              <c:strCache>
                <c:ptCount val="1"/>
                <c:pt idx="0">
                  <c:v>% increase 2011-2016</c:v>
                </c:pt>
              </c:strCache>
            </c:strRef>
          </c:tx>
          <c:invertIfNegative val="0"/>
          <c:cat>
            <c:strRef>
              <c:f>'Chart 2.6'!$L$2:$L$21</c:f>
              <c:strCache>
                <c:ptCount val="20"/>
                <c:pt idx="0">
                  <c:v>Gaelic </c:v>
                </c:pt>
                <c:pt idx="1">
                  <c:v>Persian </c:v>
                </c:pt>
                <c:pt idx="2">
                  <c:v>Hazaraghi</c:v>
                </c:pt>
                <c:pt idx="3">
                  <c:v>Dari</c:v>
                </c:pt>
                <c:pt idx="4">
                  <c:v>Nepali</c:v>
                </c:pt>
                <c:pt idx="5">
                  <c:v>Rohingya</c:v>
                </c:pt>
                <c:pt idx="6">
                  <c:v>Zulu</c:v>
                </c:pt>
                <c:pt idx="7">
                  <c:v>Japanese</c:v>
                </c:pt>
                <c:pt idx="8">
                  <c:v>Ewe</c:v>
                </c:pt>
                <c:pt idx="9">
                  <c:v>Liberian</c:v>
                </c:pt>
                <c:pt idx="10">
                  <c:v>Estonian</c:v>
                </c:pt>
                <c:pt idx="11">
                  <c:v>Gujarati</c:v>
                </c:pt>
                <c:pt idx="12">
                  <c:v>Telugu</c:v>
                </c:pt>
                <c:pt idx="13">
                  <c:v>Bulgarian</c:v>
                </c:pt>
                <c:pt idx="14">
                  <c:v>Punjabi</c:v>
                </c:pt>
                <c:pt idx="15">
                  <c:v>Malayalam</c:v>
                </c:pt>
                <c:pt idx="16">
                  <c:v>Sinhalese</c:v>
                </c:pt>
                <c:pt idx="17">
                  <c:v>Tagalog</c:v>
                </c:pt>
                <c:pt idx="18">
                  <c:v>Sindhi</c:v>
                </c:pt>
                <c:pt idx="19">
                  <c:v>Mandarin</c:v>
                </c:pt>
              </c:strCache>
            </c:strRef>
          </c:cat>
          <c:val>
            <c:numRef>
              <c:f>'Chart 2.6'!$M$2:$M$21</c:f>
              <c:numCache>
                <c:formatCode>0</c:formatCode>
                <c:ptCount val="20"/>
                <c:pt idx="0">
                  <c:v>433.33333333333331</c:v>
                </c:pt>
                <c:pt idx="1">
                  <c:v>393.54838709677421</c:v>
                </c:pt>
                <c:pt idx="2">
                  <c:v>388.88888888888886</c:v>
                </c:pt>
                <c:pt idx="3">
                  <c:v>250</c:v>
                </c:pt>
                <c:pt idx="4">
                  <c:v>240.66852367688023</c:v>
                </c:pt>
                <c:pt idx="5">
                  <c:v>228.57142857142856</c:v>
                </c:pt>
                <c:pt idx="6">
                  <c:v>215.38461538461539</c:v>
                </c:pt>
                <c:pt idx="7">
                  <c:v>202.39520958083835</c:v>
                </c:pt>
                <c:pt idx="8">
                  <c:v>200</c:v>
                </c:pt>
                <c:pt idx="9">
                  <c:v>200</c:v>
                </c:pt>
                <c:pt idx="10">
                  <c:v>185.71428571428572</c:v>
                </c:pt>
                <c:pt idx="11">
                  <c:v>168.26923076923077</c:v>
                </c:pt>
                <c:pt idx="12">
                  <c:v>163.91752577319588</c:v>
                </c:pt>
                <c:pt idx="13">
                  <c:v>150</c:v>
                </c:pt>
                <c:pt idx="14">
                  <c:v>147.77777777777777</c:v>
                </c:pt>
                <c:pt idx="15">
                  <c:v>139.43396226415095</c:v>
                </c:pt>
                <c:pt idx="16">
                  <c:v>138.2882882882883</c:v>
                </c:pt>
                <c:pt idx="17">
                  <c:v>136.06945540647197</c:v>
                </c:pt>
                <c:pt idx="18">
                  <c:v>128.57142857142858</c:v>
                </c:pt>
                <c:pt idx="19">
                  <c:v>128.24025289778714</c:v>
                </c:pt>
              </c:numCache>
            </c:numRef>
          </c:val>
        </c:ser>
        <c:dLbls>
          <c:showLegendKey val="0"/>
          <c:showVal val="0"/>
          <c:showCatName val="0"/>
          <c:showSerName val="0"/>
          <c:showPercent val="0"/>
          <c:showBubbleSize val="0"/>
        </c:dLbls>
        <c:gapWidth val="150"/>
        <c:axId val="549936504"/>
        <c:axId val="550027368"/>
      </c:barChart>
      <c:catAx>
        <c:axId val="549936504"/>
        <c:scaling>
          <c:orientation val="minMax"/>
        </c:scaling>
        <c:delete val="0"/>
        <c:axPos val="b"/>
        <c:numFmt formatCode="General" sourceLinked="0"/>
        <c:majorTickMark val="out"/>
        <c:minorTickMark val="none"/>
        <c:tickLblPos val="nextTo"/>
        <c:crossAx val="550027368"/>
        <c:crosses val="autoZero"/>
        <c:auto val="1"/>
        <c:lblAlgn val="ctr"/>
        <c:lblOffset val="100"/>
        <c:noMultiLvlLbl val="0"/>
      </c:catAx>
      <c:valAx>
        <c:axId val="550027368"/>
        <c:scaling>
          <c:orientation val="minMax"/>
        </c:scaling>
        <c:delete val="0"/>
        <c:axPos val="l"/>
        <c:title>
          <c:tx>
            <c:rich>
              <a:bodyPr rot="-5400000" vert="horz"/>
              <a:lstStyle/>
              <a:p>
                <a:pPr>
                  <a:defRPr b="0"/>
                </a:pPr>
                <a:r>
                  <a:rPr lang="en-US" b="0"/>
                  <a:t>% increase 2011-2016</a:t>
                </a:r>
              </a:p>
            </c:rich>
          </c:tx>
          <c:overlay val="0"/>
        </c:title>
        <c:numFmt formatCode="0" sourceLinked="1"/>
        <c:majorTickMark val="out"/>
        <c:minorTickMark val="none"/>
        <c:tickLblPos val="nextTo"/>
        <c:crossAx val="5499365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'Chart 2.7'!$K$3</c:f>
              <c:strCache>
                <c:ptCount val="1"/>
                <c:pt idx="0">
                  <c:v>Count of speakers</c:v>
                </c:pt>
              </c:strCache>
            </c:strRef>
          </c:tx>
          <c:invertIfNegative val="0"/>
          <c:cat>
            <c:strRef>
              <c:f>'Chart 2.7'!$J$4:$J$9</c:f>
              <c:strCache>
                <c:ptCount val="6"/>
                <c:pt idx="0">
                  <c:v>Chin Haka</c:v>
                </c:pt>
                <c:pt idx="1">
                  <c:v>Igbo</c:v>
                </c:pt>
                <c:pt idx="2">
                  <c:v>Fijian Hindustani</c:v>
                </c:pt>
                <c:pt idx="3">
                  <c:v>Lingala</c:v>
                </c:pt>
                <c:pt idx="4">
                  <c:v>Kikuyu</c:v>
                </c:pt>
                <c:pt idx="5">
                  <c:v>Krio</c:v>
                </c:pt>
              </c:strCache>
            </c:strRef>
          </c:cat>
          <c:val>
            <c:numRef>
              <c:f>'Chart 2.7'!$K$4:$K$9</c:f>
              <c:numCache>
                <c:formatCode>General</c:formatCode>
                <c:ptCount val="6"/>
                <c:pt idx="0">
                  <c:v>48</c:v>
                </c:pt>
                <c:pt idx="1">
                  <c:v>46</c:v>
                </c:pt>
                <c:pt idx="2">
                  <c:v>25</c:v>
                </c:pt>
                <c:pt idx="3">
                  <c:v>22</c:v>
                </c:pt>
                <c:pt idx="4">
                  <c:v>10</c:v>
                </c:pt>
                <c:pt idx="5">
                  <c:v>10</c:v>
                </c:pt>
              </c:numCache>
            </c:numRef>
          </c:val>
        </c:ser>
        <c:dLbls>
          <c:showLegendKey val="0"/>
          <c:showVal val="0"/>
          <c:showCatName val="0"/>
          <c:showSerName val="0"/>
          <c:showPercent val="0"/>
          <c:showBubbleSize val="0"/>
        </c:dLbls>
        <c:gapWidth val="150"/>
        <c:axId val="550028152"/>
        <c:axId val="550028544"/>
      </c:barChart>
      <c:catAx>
        <c:axId val="550028152"/>
        <c:scaling>
          <c:orientation val="minMax"/>
        </c:scaling>
        <c:delete val="0"/>
        <c:axPos val="b"/>
        <c:numFmt formatCode="General" sourceLinked="0"/>
        <c:majorTickMark val="out"/>
        <c:minorTickMark val="none"/>
        <c:tickLblPos val="nextTo"/>
        <c:crossAx val="550028544"/>
        <c:crosses val="autoZero"/>
        <c:auto val="1"/>
        <c:lblAlgn val="ctr"/>
        <c:lblOffset val="100"/>
        <c:noMultiLvlLbl val="0"/>
      </c:catAx>
      <c:valAx>
        <c:axId val="550028544"/>
        <c:scaling>
          <c:orientation val="minMax"/>
        </c:scaling>
        <c:delete val="0"/>
        <c:axPos val="l"/>
        <c:title>
          <c:tx>
            <c:rich>
              <a:bodyPr rot="-5400000" vert="horz"/>
              <a:lstStyle/>
              <a:p>
                <a:pPr>
                  <a:defRPr b="0"/>
                </a:pPr>
                <a:r>
                  <a:rPr lang="en-US" b="0"/>
                  <a:t>Count of speakers</a:t>
                </a:r>
              </a:p>
            </c:rich>
          </c:tx>
          <c:overlay val="0"/>
        </c:title>
        <c:numFmt formatCode="General" sourceLinked="1"/>
        <c:majorTickMark val="out"/>
        <c:minorTickMark val="none"/>
        <c:tickLblPos val="nextTo"/>
        <c:crossAx val="5500281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'Chart 2.8'!$J$10</c:f>
              <c:strCache>
                <c:ptCount val="1"/>
                <c:pt idx="0">
                  <c:v>% of Statistical Divison</c:v>
                </c:pt>
              </c:strCache>
            </c:strRef>
          </c:tx>
          <c:invertIfNegative val="0"/>
          <c:cat>
            <c:strRef>
              <c:f>'Chart 2.8'!$I$11:$I$12</c:f>
              <c:strCache>
                <c:ptCount val="2"/>
                <c:pt idx="0">
                  <c:v>Northern Territory - Balance</c:v>
                </c:pt>
                <c:pt idx="1">
                  <c:v>Darwin</c:v>
                </c:pt>
              </c:strCache>
            </c:strRef>
          </c:cat>
          <c:val>
            <c:numRef>
              <c:f>'Chart 2.8'!$J$11:$J$12</c:f>
              <c:numCache>
                <c:formatCode>0</c:formatCode>
                <c:ptCount val="2"/>
                <c:pt idx="0">
                  <c:v>5.7755517295351391</c:v>
                </c:pt>
                <c:pt idx="1">
                  <c:v>2.6207511455737369</c:v>
                </c:pt>
              </c:numCache>
            </c:numRef>
          </c:val>
        </c:ser>
        <c:dLbls>
          <c:showLegendKey val="0"/>
          <c:showVal val="0"/>
          <c:showCatName val="0"/>
          <c:showSerName val="0"/>
          <c:showPercent val="0"/>
          <c:showBubbleSize val="0"/>
        </c:dLbls>
        <c:gapWidth val="150"/>
        <c:axId val="550029328"/>
        <c:axId val="550029720"/>
      </c:barChart>
      <c:catAx>
        <c:axId val="550029328"/>
        <c:scaling>
          <c:orientation val="minMax"/>
        </c:scaling>
        <c:delete val="0"/>
        <c:axPos val="b"/>
        <c:numFmt formatCode="General" sourceLinked="0"/>
        <c:majorTickMark val="out"/>
        <c:minorTickMark val="none"/>
        <c:tickLblPos val="nextTo"/>
        <c:crossAx val="550029720"/>
        <c:crosses val="autoZero"/>
        <c:auto val="1"/>
        <c:lblAlgn val="ctr"/>
        <c:lblOffset val="100"/>
        <c:noMultiLvlLbl val="0"/>
      </c:catAx>
      <c:valAx>
        <c:axId val="550029720"/>
        <c:scaling>
          <c:orientation val="minMax"/>
        </c:scaling>
        <c:delete val="0"/>
        <c:axPos val="l"/>
        <c:majorGridlines>
          <c:spPr>
            <a:ln>
              <a:noFill/>
            </a:ln>
          </c:spPr>
        </c:majorGridlines>
        <c:title>
          <c:tx>
            <c:rich>
              <a:bodyPr rot="-5400000" vert="horz"/>
              <a:lstStyle/>
              <a:p>
                <a:pPr>
                  <a:defRPr b="0"/>
                </a:pPr>
                <a:r>
                  <a:rPr lang="en-US" b="0"/>
                  <a:t>% of Statistical Division</a:t>
                </a:r>
              </a:p>
            </c:rich>
          </c:tx>
          <c:overlay val="0"/>
        </c:title>
        <c:numFmt formatCode="0" sourceLinked="1"/>
        <c:majorTickMark val="out"/>
        <c:minorTickMark val="none"/>
        <c:tickLblPos val="nextTo"/>
        <c:crossAx val="5500293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'Chart 2.9'!$J$2</c:f>
              <c:strCache>
                <c:ptCount val="1"/>
                <c:pt idx="0">
                  <c:v>% change 2011 - 2016</c:v>
                </c:pt>
              </c:strCache>
            </c:strRef>
          </c:tx>
          <c:invertIfNegative val="0"/>
          <c:cat>
            <c:strRef>
              <c:f>'Chart 2.9'!$I$3:$I$21</c:f>
              <c:strCache>
                <c:ptCount val="19"/>
                <c:pt idx="0">
                  <c:v>  Ethnic Evangelical Churches</c:v>
                </c:pt>
                <c:pt idx="1">
                  <c:v>Sikhism</c:v>
                </c:pt>
                <c:pt idx="2">
                  <c:v>Hinduism</c:v>
                </c:pt>
                <c:pt idx="3">
                  <c:v>  Syrian Orthodox Church</c:v>
                </c:pt>
                <c:pt idx="4">
                  <c:v>Oriental Orthodox (total)</c:v>
                </c:pt>
                <c:pt idx="5">
                  <c:v>Islam</c:v>
                </c:pt>
                <c:pt idx="6">
                  <c:v>  Russian Orthodox</c:v>
                </c:pt>
                <c:pt idx="7">
                  <c:v>  Serbian Orthodox</c:v>
                </c:pt>
                <c:pt idx="8">
                  <c:v>  Coptic Orthodox Church</c:v>
                </c:pt>
                <c:pt idx="9">
                  <c:v>  Born Again Christian</c:v>
                </c:pt>
                <c:pt idx="10">
                  <c:v>Seventh-day Adventist</c:v>
                </c:pt>
                <c:pt idx="11">
                  <c:v>Buddhism</c:v>
                </c:pt>
                <c:pt idx="12">
                  <c:v>Chinese Religions (total)</c:v>
                </c:pt>
                <c:pt idx="13">
                  <c:v>Pentecostal (total)</c:v>
                </c:pt>
                <c:pt idx="14">
                  <c:v>Japanese Religions (total)</c:v>
                </c:pt>
                <c:pt idx="15">
                  <c:v>Brethren</c:v>
                </c:pt>
                <c:pt idx="16">
                  <c:v>Theism</c:v>
                </c:pt>
                <c:pt idx="17">
                  <c:v>  Animism</c:v>
                </c:pt>
                <c:pt idx="18">
                  <c:v>Latter-day Saints (total)</c:v>
                </c:pt>
              </c:strCache>
            </c:strRef>
          </c:cat>
          <c:val>
            <c:numRef>
              <c:f>'Chart 2.9'!$J$3:$J$21</c:f>
              <c:numCache>
                <c:formatCode>0</c:formatCode>
                <c:ptCount val="19"/>
                <c:pt idx="0">
                  <c:v>184.21052631578948</c:v>
                </c:pt>
                <c:pt idx="1">
                  <c:v>159.42622950819671</c:v>
                </c:pt>
                <c:pt idx="2">
                  <c:v>117.63270286760219</c:v>
                </c:pt>
                <c:pt idx="3">
                  <c:v>70</c:v>
                </c:pt>
                <c:pt idx="4">
                  <c:v>67.346938775510196</c:v>
                </c:pt>
                <c:pt idx="5">
                  <c:v>46.943919344675486</c:v>
                </c:pt>
                <c:pt idx="6">
                  <c:v>37.837837837837839</c:v>
                </c:pt>
                <c:pt idx="7">
                  <c:v>35</c:v>
                </c:pt>
                <c:pt idx="8">
                  <c:v>33.333333333333329</c:v>
                </c:pt>
                <c:pt idx="9">
                  <c:v>33.050847457627121</c:v>
                </c:pt>
                <c:pt idx="10">
                  <c:v>26.883910386965375</c:v>
                </c:pt>
                <c:pt idx="11">
                  <c:v>23.542175210197993</c:v>
                </c:pt>
                <c:pt idx="12">
                  <c:v>21.2</c:v>
                </c:pt>
                <c:pt idx="13">
                  <c:v>20.707506471095773</c:v>
                </c:pt>
                <c:pt idx="14">
                  <c:v>18.181818181818183</c:v>
                </c:pt>
                <c:pt idx="15">
                  <c:v>17.647058823529413</c:v>
                </c:pt>
                <c:pt idx="16">
                  <c:v>17.647058823529413</c:v>
                </c:pt>
                <c:pt idx="17">
                  <c:v>15.384615384615385</c:v>
                </c:pt>
                <c:pt idx="18">
                  <c:v>15.196998123827393</c:v>
                </c:pt>
              </c:numCache>
            </c:numRef>
          </c:val>
        </c:ser>
        <c:dLbls>
          <c:showLegendKey val="0"/>
          <c:showVal val="0"/>
          <c:showCatName val="0"/>
          <c:showSerName val="0"/>
          <c:showPercent val="0"/>
          <c:showBubbleSize val="0"/>
        </c:dLbls>
        <c:gapWidth val="150"/>
        <c:axId val="550030504"/>
        <c:axId val="550030896"/>
      </c:barChart>
      <c:catAx>
        <c:axId val="550030504"/>
        <c:scaling>
          <c:orientation val="minMax"/>
        </c:scaling>
        <c:delete val="0"/>
        <c:axPos val="b"/>
        <c:numFmt formatCode="General" sourceLinked="0"/>
        <c:majorTickMark val="out"/>
        <c:minorTickMark val="none"/>
        <c:tickLblPos val="nextTo"/>
        <c:crossAx val="550030896"/>
        <c:crosses val="autoZero"/>
        <c:auto val="1"/>
        <c:lblAlgn val="ctr"/>
        <c:lblOffset val="100"/>
        <c:noMultiLvlLbl val="0"/>
      </c:catAx>
      <c:valAx>
        <c:axId val="550030896"/>
        <c:scaling>
          <c:orientation val="minMax"/>
        </c:scaling>
        <c:delete val="0"/>
        <c:axPos val="l"/>
        <c:title>
          <c:tx>
            <c:rich>
              <a:bodyPr rot="-5400000" vert="horz"/>
              <a:lstStyle/>
              <a:p>
                <a:pPr>
                  <a:defRPr b="0"/>
                </a:pPr>
                <a:r>
                  <a:rPr lang="en-US" b="0"/>
                  <a:t>% change 2011-2016</a:t>
                </a:r>
              </a:p>
            </c:rich>
          </c:tx>
          <c:overlay val="0"/>
        </c:title>
        <c:numFmt formatCode="0" sourceLinked="1"/>
        <c:majorTickMark val="out"/>
        <c:minorTickMark val="none"/>
        <c:tickLblPos val="nextTo"/>
        <c:crossAx val="5500305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440"/>
            </a:pPr>
            <a:r>
              <a:rPr lang="en-AU" sz="1440"/>
              <a:t>Northern</a:t>
            </a:r>
            <a:r>
              <a:rPr lang="en-AU" sz="1440" baseline="0"/>
              <a:t> Territory,</a:t>
            </a:r>
            <a:r>
              <a:rPr lang="en-AU" sz="1440"/>
              <a:t> speaks</a:t>
            </a:r>
            <a:r>
              <a:rPr lang="en-AU" sz="1440" baseline="0"/>
              <a:t> language other than English</a:t>
            </a:r>
            <a:endParaRPr lang="en-AU" sz="1440"/>
          </a:p>
        </c:rich>
      </c:tx>
      <c:layout>
        <c:manualLayout>
          <c:xMode val="edge"/>
          <c:yMode val="edge"/>
          <c:x val="0.14805642311470843"/>
          <c:y val="1.6806845441595903E-2"/>
        </c:manualLayout>
      </c:layout>
      <c:overlay val="0"/>
    </c:title>
    <c:autoTitleDeleted val="0"/>
    <c:plotArea>
      <c:layout>
        <c:manualLayout>
          <c:layoutTarget val="inner"/>
          <c:xMode val="edge"/>
          <c:yMode val="edge"/>
          <c:x val="0.21834521258237216"/>
          <c:y val="0.12207667079589735"/>
          <c:w val="0.716708404568695"/>
          <c:h val="0.79209869335953242"/>
        </c:manualLayout>
      </c:layout>
      <c:barChart>
        <c:barDir val="bar"/>
        <c:grouping val="clustered"/>
        <c:varyColors val="0"/>
        <c:ser>
          <c:idx val="3"/>
          <c:order val="0"/>
          <c:tx>
            <c:v>Females</c:v>
          </c:tx>
          <c:spPr>
            <a:solidFill>
              <a:schemeClr val="accent5">
                <a:alpha val="76000"/>
              </a:schemeClr>
            </a:solidFill>
            <a:ln w="25400">
              <a:noFill/>
            </a:ln>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2570</c:v>
              </c:pt>
              <c:pt idx="1">
                <c:v>2621</c:v>
              </c:pt>
              <c:pt idx="2">
                <c:v>2471</c:v>
              </c:pt>
              <c:pt idx="3">
                <c:v>2392</c:v>
              </c:pt>
              <c:pt idx="4">
                <c:v>2658</c:v>
              </c:pt>
              <c:pt idx="5">
                <c:v>3555</c:v>
              </c:pt>
              <c:pt idx="6">
                <c:v>3778</c:v>
              </c:pt>
              <c:pt idx="7">
                <c:v>3129</c:v>
              </c:pt>
              <c:pt idx="8">
                <c:v>2627</c:v>
              </c:pt>
              <c:pt idx="9">
                <c:v>2300</c:v>
              </c:pt>
              <c:pt idx="10">
                <c:v>1897</c:v>
              </c:pt>
              <c:pt idx="11">
                <c:v>1411</c:v>
              </c:pt>
              <c:pt idx="12">
                <c:v>1165</c:v>
              </c:pt>
              <c:pt idx="13">
                <c:v>753</c:v>
              </c:pt>
              <c:pt idx="14">
                <c:v>487</c:v>
              </c:pt>
              <c:pt idx="15">
                <c:v>331</c:v>
              </c:pt>
              <c:pt idx="16">
                <c:v>224</c:v>
              </c:pt>
              <c:pt idx="17">
                <c:v>136</c:v>
              </c:pt>
            </c:numLit>
          </c:val>
        </c:ser>
        <c:ser>
          <c:idx val="2"/>
          <c:order val="1"/>
          <c:tx>
            <c:v>Males</c:v>
          </c:tx>
          <c:spPr>
            <a:solidFill>
              <a:schemeClr val="accent6">
                <a:alpha val="76000"/>
              </a:schemeClr>
            </a:solidFill>
            <a:ln w="25400">
              <a:noFill/>
            </a:ln>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-2666</c:v>
              </c:pt>
              <c:pt idx="1">
                <c:v>-2766</c:v>
              </c:pt>
              <c:pt idx="2">
                <c:v>-2723</c:v>
              </c:pt>
              <c:pt idx="3">
                <c:v>-2597</c:v>
              </c:pt>
              <c:pt idx="4">
                <c:v>-2627</c:v>
              </c:pt>
              <c:pt idx="5">
                <c:v>-3187</c:v>
              </c:pt>
              <c:pt idx="6">
                <c:v>-3410</c:v>
              </c:pt>
              <c:pt idx="7">
                <c:v>-2945</c:v>
              </c:pt>
              <c:pt idx="8">
                <c:v>-2540</c:v>
              </c:pt>
              <c:pt idx="9">
                <c:v>-2166</c:v>
              </c:pt>
              <c:pt idx="10">
                <c:v>-1680</c:v>
              </c:pt>
              <c:pt idx="11">
                <c:v>-1199</c:v>
              </c:pt>
              <c:pt idx="12">
                <c:v>-938</c:v>
              </c:pt>
              <c:pt idx="13">
                <c:v>-679</c:v>
              </c:pt>
              <c:pt idx="14">
                <c:v>-411</c:v>
              </c:pt>
              <c:pt idx="15">
                <c:v>-284</c:v>
              </c:pt>
              <c:pt idx="16">
                <c:v>-154</c:v>
              </c:pt>
              <c:pt idx="17">
                <c:v>-95</c:v>
              </c:pt>
            </c:numLit>
          </c:val>
        </c:ser>
        <c:dLbls>
          <c:showLegendKey val="0"/>
          <c:showVal val="0"/>
          <c:showCatName val="0"/>
          <c:showSerName val="0"/>
          <c:showPercent val="0"/>
          <c:showBubbleSize val="0"/>
        </c:dLbls>
        <c:gapWidth val="21"/>
        <c:overlap val="100"/>
        <c:axId val="550031288"/>
        <c:axId val="550032072"/>
      </c:barChart>
      <c:catAx>
        <c:axId val="550031288"/>
        <c:scaling>
          <c:orientation val="minMax"/>
        </c:scaling>
        <c:delete val="0"/>
        <c:axPos val="l"/>
        <c:numFmt formatCode="General" sourceLinked="1"/>
        <c:majorTickMark val="none"/>
        <c:minorTickMark val="none"/>
        <c:tickLblPos val="low"/>
        <c:crossAx val="550032072"/>
        <c:crossesAt val="0"/>
        <c:auto val="1"/>
        <c:lblAlgn val="ctr"/>
        <c:lblOffset val="100"/>
        <c:noMultiLvlLbl val="0"/>
      </c:catAx>
      <c:valAx>
        <c:axId val="550032072"/>
        <c:scaling>
          <c:orientation val="minMax"/>
          <c:max val="4000"/>
        </c:scaling>
        <c:delete val="0"/>
        <c:axPos val="b"/>
        <c:numFmt formatCode="#,##0;#,##0" sourceLinked="0"/>
        <c:majorTickMark val="none"/>
        <c:minorTickMark val="none"/>
        <c:tickLblPos val="low"/>
        <c:crossAx val="550031288"/>
        <c:crosses val="autoZero"/>
        <c:crossBetween val="between"/>
      </c:valAx>
    </c:plotArea>
    <c:legend>
      <c:legendPos val="tr"/>
      <c:layout>
        <c:manualLayout>
          <c:xMode val="edge"/>
          <c:yMode val="edge"/>
          <c:x val="0.79464141702957525"/>
          <c:y val="0.11615214794354697"/>
          <c:w val="0.17975336881772461"/>
          <c:h val="0.1382346818894522"/>
        </c:manualLayout>
      </c:layout>
      <c:overlay val="0"/>
      <c:spPr>
        <a:noFill/>
      </c:spPr>
      <c:txPr>
        <a:bodyPr/>
        <a:lstStyle/>
        <a:p>
          <a:pPr>
            <a:defRPr sz="1600"/>
          </a:pPr>
          <a:endParaRPr lang="en-US"/>
        </a:p>
      </c:txPr>
    </c:legend>
    <c:plotVisOnly val="1"/>
    <c:dispBlanksAs val="gap"/>
    <c:showDLblsOverMax val="0"/>
  </c:chart>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2.8'!$K$96:$K$98</c:f>
              <c:strCache>
                <c:ptCount val="3"/>
                <c:pt idx="0">
                  <c:v>Nepal</c:v>
                </c:pt>
                <c:pt idx="1">
                  <c:v>Australia</c:v>
                </c:pt>
                <c:pt idx="2">
                  <c:v>Others</c:v>
                </c:pt>
              </c:strCache>
            </c:strRef>
          </c:cat>
          <c:val>
            <c:numRef>
              <c:f>'Table 2.8'!$L$96:$L$98</c:f>
              <c:numCache>
                <c:formatCode>0</c:formatCode>
                <c:ptCount val="3"/>
                <c:pt idx="0">
                  <c:v>88.552739165985287</c:v>
                </c:pt>
                <c:pt idx="1">
                  <c:v>8.0130825838103021</c:v>
                </c:pt>
                <c:pt idx="2">
                  <c:v>3.4341782502044151</c:v>
                </c:pt>
              </c:numCache>
            </c:numRef>
          </c:val>
        </c:ser>
        <c:dLbls>
          <c:showLegendKey val="0"/>
          <c:showVal val="0"/>
          <c:showCatName val="0"/>
          <c:showSerName val="0"/>
          <c:showPercent val="0"/>
          <c:showBubbleSize val="0"/>
        </c:dLbls>
        <c:gapWidth val="150"/>
        <c:axId val="436071712"/>
        <c:axId val="550195336"/>
      </c:barChart>
      <c:catAx>
        <c:axId val="436071712"/>
        <c:scaling>
          <c:orientation val="minMax"/>
        </c:scaling>
        <c:delete val="0"/>
        <c:axPos val="b"/>
        <c:numFmt formatCode="General" sourceLinked="0"/>
        <c:majorTickMark val="out"/>
        <c:minorTickMark val="none"/>
        <c:tickLblPos val="nextTo"/>
        <c:crossAx val="550195336"/>
        <c:crosses val="autoZero"/>
        <c:auto val="1"/>
        <c:lblAlgn val="ctr"/>
        <c:lblOffset val="100"/>
        <c:noMultiLvlLbl val="0"/>
      </c:catAx>
      <c:valAx>
        <c:axId val="550195336"/>
        <c:scaling>
          <c:orientation val="minMax"/>
        </c:scaling>
        <c:delete val="0"/>
        <c:axPos val="l"/>
        <c:numFmt formatCode="0" sourceLinked="1"/>
        <c:majorTickMark val="out"/>
        <c:minorTickMark val="none"/>
        <c:tickLblPos val="nextTo"/>
        <c:crossAx val="4360717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c:spPr>
          <c:invertIfNegative val="0"/>
          <c:cat>
            <c:strRef>
              <c:f>'Table 2.8'!$K$109:$K$112</c:f>
              <c:strCache>
                <c:ptCount val="4"/>
                <c:pt idx="0">
                  <c:v>Vietnam</c:v>
                </c:pt>
                <c:pt idx="1">
                  <c:v>Australia</c:v>
                </c:pt>
                <c:pt idx="2">
                  <c:v>New Zealand</c:v>
                </c:pt>
                <c:pt idx="3">
                  <c:v>Others</c:v>
                </c:pt>
              </c:strCache>
            </c:strRef>
          </c:cat>
          <c:val>
            <c:numRef>
              <c:f>'Table 2.8'!$L$109:$L$112</c:f>
              <c:numCache>
                <c:formatCode>0</c:formatCode>
                <c:ptCount val="4"/>
                <c:pt idx="0">
                  <c:v>67.622950819672127</c:v>
                </c:pt>
                <c:pt idx="1">
                  <c:v>25.081967213114751</c:v>
                </c:pt>
                <c:pt idx="2">
                  <c:v>1.0655737704918031</c:v>
                </c:pt>
                <c:pt idx="3">
                  <c:v>6.2295081967213122</c:v>
                </c:pt>
              </c:numCache>
            </c:numRef>
          </c:val>
        </c:ser>
        <c:dLbls>
          <c:showLegendKey val="0"/>
          <c:showVal val="0"/>
          <c:showCatName val="0"/>
          <c:showSerName val="0"/>
          <c:showPercent val="0"/>
          <c:showBubbleSize val="0"/>
        </c:dLbls>
        <c:gapWidth val="150"/>
        <c:axId val="550193768"/>
        <c:axId val="434799696"/>
      </c:barChart>
      <c:catAx>
        <c:axId val="550193768"/>
        <c:scaling>
          <c:orientation val="minMax"/>
        </c:scaling>
        <c:delete val="0"/>
        <c:axPos val="b"/>
        <c:numFmt formatCode="General" sourceLinked="0"/>
        <c:majorTickMark val="out"/>
        <c:minorTickMark val="none"/>
        <c:tickLblPos val="nextTo"/>
        <c:crossAx val="434799696"/>
        <c:crosses val="autoZero"/>
        <c:auto val="1"/>
        <c:lblAlgn val="ctr"/>
        <c:lblOffset val="100"/>
        <c:noMultiLvlLbl val="0"/>
      </c:catAx>
      <c:valAx>
        <c:axId val="434799696"/>
        <c:scaling>
          <c:orientation val="minMax"/>
          <c:max val="100"/>
        </c:scaling>
        <c:delete val="0"/>
        <c:axPos val="l"/>
        <c:numFmt formatCode="0" sourceLinked="1"/>
        <c:majorTickMark val="out"/>
        <c:minorTickMark val="none"/>
        <c:tickLblPos val="nextTo"/>
        <c:crossAx val="5501937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17.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18" Type="http://schemas.openxmlformats.org/officeDocument/2006/relationships/image" Target="../media/image26.png"/><Relationship Id="rId26" Type="http://schemas.openxmlformats.org/officeDocument/2006/relationships/image" Target="../media/image34.png"/><Relationship Id="rId3" Type="http://schemas.openxmlformats.org/officeDocument/2006/relationships/image" Target="../media/image11.png"/><Relationship Id="rId21" Type="http://schemas.openxmlformats.org/officeDocument/2006/relationships/image" Target="../media/image29.png"/><Relationship Id="rId34" Type="http://schemas.openxmlformats.org/officeDocument/2006/relationships/image" Target="../media/image42.png"/><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5" Type="http://schemas.openxmlformats.org/officeDocument/2006/relationships/image" Target="../media/image33.png"/><Relationship Id="rId33" Type="http://schemas.openxmlformats.org/officeDocument/2006/relationships/image" Target="../media/image41.png"/><Relationship Id="rId2" Type="http://schemas.openxmlformats.org/officeDocument/2006/relationships/image" Target="../media/image10.png"/><Relationship Id="rId16" Type="http://schemas.openxmlformats.org/officeDocument/2006/relationships/image" Target="../media/image24.png"/><Relationship Id="rId20" Type="http://schemas.openxmlformats.org/officeDocument/2006/relationships/image" Target="../media/image28.png"/><Relationship Id="rId29" Type="http://schemas.openxmlformats.org/officeDocument/2006/relationships/image" Target="../media/image37.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24" Type="http://schemas.openxmlformats.org/officeDocument/2006/relationships/image" Target="../media/image32.png"/><Relationship Id="rId32" Type="http://schemas.openxmlformats.org/officeDocument/2006/relationships/image" Target="../media/image40.png"/><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1.png"/><Relationship Id="rId28" Type="http://schemas.openxmlformats.org/officeDocument/2006/relationships/image" Target="../media/image36.png"/><Relationship Id="rId10" Type="http://schemas.openxmlformats.org/officeDocument/2006/relationships/image" Target="../media/image18.png"/><Relationship Id="rId19" Type="http://schemas.openxmlformats.org/officeDocument/2006/relationships/image" Target="../media/image27.png"/><Relationship Id="rId31" Type="http://schemas.openxmlformats.org/officeDocument/2006/relationships/image" Target="../media/image39.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30.png"/><Relationship Id="rId27" Type="http://schemas.openxmlformats.org/officeDocument/2006/relationships/image" Target="../media/image35.png"/><Relationship Id="rId30" Type="http://schemas.openxmlformats.org/officeDocument/2006/relationships/image" Target="../media/image38.png"/></Relationships>
</file>

<file path=xl/drawings/_rels/drawing18.xml.rels><?xml version="1.0" encoding="UTF-8" standalone="yes"?>
<Relationships xmlns="http://schemas.openxmlformats.org/package/2006/relationships"><Relationship Id="rId8" Type="http://schemas.openxmlformats.org/officeDocument/2006/relationships/image" Target="../media/image50.png"/><Relationship Id="rId13" Type="http://schemas.openxmlformats.org/officeDocument/2006/relationships/image" Target="../media/image55.png"/><Relationship Id="rId18" Type="http://schemas.openxmlformats.org/officeDocument/2006/relationships/image" Target="../media/image60.png"/><Relationship Id="rId26" Type="http://schemas.openxmlformats.org/officeDocument/2006/relationships/image" Target="../media/image68.png"/><Relationship Id="rId39" Type="http://schemas.openxmlformats.org/officeDocument/2006/relationships/image" Target="../media/image80.png"/><Relationship Id="rId3" Type="http://schemas.openxmlformats.org/officeDocument/2006/relationships/image" Target="../media/image45.png"/><Relationship Id="rId21" Type="http://schemas.openxmlformats.org/officeDocument/2006/relationships/image" Target="../media/image63.png"/><Relationship Id="rId34" Type="http://schemas.openxmlformats.org/officeDocument/2006/relationships/image" Target="../media/image76.png"/><Relationship Id="rId7" Type="http://schemas.openxmlformats.org/officeDocument/2006/relationships/image" Target="../media/image49.png"/><Relationship Id="rId12" Type="http://schemas.openxmlformats.org/officeDocument/2006/relationships/image" Target="../media/image54.png"/><Relationship Id="rId17" Type="http://schemas.openxmlformats.org/officeDocument/2006/relationships/image" Target="../media/image59.png"/><Relationship Id="rId25" Type="http://schemas.openxmlformats.org/officeDocument/2006/relationships/image" Target="../media/image67.png"/><Relationship Id="rId33" Type="http://schemas.openxmlformats.org/officeDocument/2006/relationships/image" Target="../media/image75.png"/><Relationship Id="rId38" Type="http://schemas.openxmlformats.org/officeDocument/2006/relationships/chart" Target="../charts/chart76.xml"/><Relationship Id="rId2" Type="http://schemas.openxmlformats.org/officeDocument/2006/relationships/image" Target="../media/image44.png"/><Relationship Id="rId16" Type="http://schemas.openxmlformats.org/officeDocument/2006/relationships/image" Target="../media/image58.png"/><Relationship Id="rId20" Type="http://schemas.openxmlformats.org/officeDocument/2006/relationships/image" Target="../media/image62.png"/><Relationship Id="rId29" Type="http://schemas.openxmlformats.org/officeDocument/2006/relationships/image" Target="../media/image71.png"/><Relationship Id="rId1" Type="http://schemas.openxmlformats.org/officeDocument/2006/relationships/image" Target="../media/image43.png"/><Relationship Id="rId6" Type="http://schemas.openxmlformats.org/officeDocument/2006/relationships/image" Target="../media/image48.png"/><Relationship Id="rId11" Type="http://schemas.openxmlformats.org/officeDocument/2006/relationships/image" Target="../media/image53.png"/><Relationship Id="rId24" Type="http://schemas.openxmlformats.org/officeDocument/2006/relationships/image" Target="../media/image66.png"/><Relationship Id="rId32" Type="http://schemas.openxmlformats.org/officeDocument/2006/relationships/image" Target="../media/image74.png"/><Relationship Id="rId37" Type="http://schemas.openxmlformats.org/officeDocument/2006/relationships/image" Target="../media/image79.png"/><Relationship Id="rId5" Type="http://schemas.openxmlformats.org/officeDocument/2006/relationships/image" Target="../media/image47.png"/><Relationship Id="rId15" Type="http://schemas.openxmlformats.org/officeDocument/2006/relationships/image" Target="../media/image57.png"/><Relationship Id="rId23" Type="http://schemas.openxmlformats.org/officeDocument/2006/relationships/image" Target="../media/image65.png"/><Relationship Id="rId28" Type="http://schemas.openxmlformats.org/officeDocument/2006/relationships/image" Target="../media/image70.png"/><Relationship Id="rId36" Type="http://schemas.openxmlformats.org/officeDocument/2006/relationships/image" Target="../media/image78.png"/><Relationship Id="rId10" Type="http://schemas.openxmlformats.org/officeDocument/2006/relationships/image" Target="../media/image52.png"/><Relationship Id="rId19" Type="http://schemas.openxmlformats.org/officeDocument/2006/relationships/image" Target="../media/image61.png"/><Relationship Id="rId31" Type="http://schemas.openxmlformats.org/officeDocument/2006/relationships/image" Target="../media/image73.png"/><Relationship Id="rId4" Type="http://schemas.openxmlformats.org/officeDocument/2006/relationships/image" Target="../media/image46.png"/><Relationship Id="rId9" Type="http://schemas.openxmlformats.org/officeDocument/2006/relationships/image" Target="../media/image51.png"/><Relationship Id="rId14" Type="http://schemas.openxmlformats.org/officeDocument/2006/relationships/image" Target="../media/image56.png"/><Relationship Id="rId22" Type="http://schemas.openxmlformats.org/officeDocument/2006/relationships/image" Target="../media/image64.png"/><Relationship Id="rId27" Type="http://schemas.openxmlformats.org/officeDocument/2006/relationships/image" Target="../media/image69.png"/><Relationship Id="rId30" Type="http://schemas.openxmlformats.org/officeDocument/2006/relationships/image" Target="../media/image72.png"/><Relationship Id="rId35" Type="http://schemas.openxmlformats.org/officeDocument/2006/relationships/image" Target="../media/image77.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8.xml"/><Relationship Id="rId13" Type="http://schemas.openxmlformats.org/officeDocument/2006/relationships/chart" Target="../charts/chart33.xml"/><Relationship Id="rId18" Type="http://schemas.openxmlformats.org/officeDocument/2006/relationships/chart" Target="../charts/chart38.xml"/><Relationship Id="rId3" Type="http://schemas.openxmlformats.org/officeDocument/2006/relationships/chart" Target="../charts/chart23.xml"/><Relationship Id="rId7" Type="http://schemas.openxmlformats.org/officeDocument/2006/relationships/chart" Target="../charts/chart27.xml"/><Relationship Id="rId12" Type="http://schemas.openxmlformats.org/officeDocument/2006/relationships/chart" Target="../charts/chart32.xml"/><Relationship Id="rId17" Type="http://schemas.openxmlformats.org/officeDocument/2006/relationships/chart" Target="../charts/chart37.xml"/><Relationship Id="rId2" Type="http://schemas.openxmlformats.org/officeDocument/2006/relationships/chart" Target="../charts/chart22.xml"/><Relationship Id="rId16" Type="http://schemas.openxmlformats.org/officeDocument/2006/relationships/chart" Target="../charts/chart36.xml"/><Relationship Id="rId20" Type="http://schemas.openxmlformats.org/officeDocument/2006/relationships/chart" Target="../charts/chart40.xml"/><Relationship Id="rId1" Type="http://schemas.openxmlformats.org/officeDocument/2006/relationships/chart" Target="../charts/chart21.xml"/><Relationship Id="rId6" Type="http://schemas.openxmlformats.org/officeDocument/2006/relationships/chart" Target="../charts/chart26.xml"/><Relationship Id="rId11" Type="http://schemas.openxmlformats.org/officeDocument/2006/relationships/chart" Target="../charts/chart31.xml"/><Relationship Id="rId5" Type="http://schemas.openxmlformats.org/officeDocument/2006/relationships/chart" Target="../charts/chart25.xml"/><Relationship Id="rId15" Type="http://schemas.openxmlformats.org/officeDocument/2006/relationships/chart" Target="../charts/chart35.xml"/><Relationship Id="rId10" Type="http://schemas.openxmlformats.org/officeDocument/2006/relationships/chart" Target="../charts/chart30.xml"/><Relationship Id="rId19" Type="http://schemas.openxmlformats.org/officeDocument/2006/relationships/chart" Target="../charts/chart39.xml"/><Relationship Id="rId4" Type="http://schemas.openxmlformats.org/officeDocument/2006/relationships/chart" Target="../charts/chart24.xml"/><Relationship Id="rId9" Type="http://schemas.openxmlformats.org/officeDocument/2006/relationships/chart" Target="../charts/chart29.xml"/><Relationship Id="rId14" Type="http://schemas.openxmlformats.org/officeDocument/2006/relationships/chart" Target="../charts/chart3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8.xml"/><Relationship Id="rId13" Type="http://schemas.openxmlformats.org/officeDocument/2006/relationships/chart" Target="../charts/chart53.xml"/><Relationship Id="rId18" Type="http://schemas.openxmlformats.org/officeDocument/2006/relationships/chart" Target="../charts/chart58.xml"/><Relationship Id="rId3" Type="http://schemas.openxmlformats.org/officeDocument/2006/relationships/chart" Target="../charts/chart43.xml"/><Relationship Id="rId7" Type="http://schemas.openxmlformats.org/officeDocument/2006/relationships/chart" Target="../charts/chart47.xml"/><Relationship Id="rId12" Type="http://schemas.openxmlformats.org/officeDocument/2006/relationships/chart" Target="../charts/chart52.xml"/><Relationship Id="rId17" Type="http://schemas.openxmlformats.org/officeDocument/2006/relationships/chart" Target="../charts/chart57.xml"/><Relationship Id="rId2" Type="http://schemas.openxmlformats.org/officeDocument/2006/relationships/chart" Target="../charts/chart42.xml"/><Relationship Id="rId16" Type="http://schemas.openxmlformats.org/officeDocument/2006/relationships/chart" Target="../charts/chart56.xml"/><Relationship Id="rId20" Type="http://schemas.openxmlformats.org/officeDocument/2006/relationships/chart" Target="../charts/chart60.xml"/><Relationship Id="rId1" Type="http://schemas.openxmlformats.org/officeDocument/2006/relationships/chart" Target="../charts/chart41.xml"/><Relationship Id="rId6" Type="http://schemas.openxmlformats.org/officeDocument/2006/relationships/chart" Target="../charts/chart46.xml"/><Relationship Id="rId11" Type="http://schemas.openxmlformats.org/officeDocument/2006/relationships/chart" Target="../charts/chart51.xml"/><Relationship Id="rId5" Type="http://schemas.openxmlformats.org/officeDocument/2006/relationships/chart" Target="../charts/chart45.xml"/><Relationship Id="rId15" Type="http://schemas.openxmlformats.org/officeDocument/2006/relationships/chart" Target="../charts/chart55.xml"/><Relationship Id="rId10" Type="http://schemas.openxmlformats.org/officeDocument/2006/relationships/chart" Target="../charts/chart50.xml"/><Relationship Id="rId19" Type="http://schemas.openxmlformats.org/officeDocument/2006/relationships/chart" Target="../charts/chart59.xml"/><Relationship Id="rId4" Type="http://schemas.openxmlformats.org/officeDocument/2006/relationships/chart" Target="../charts/chart44.xml"/><Relationship Id="rId9" Type="http://schemas.openxmlformats.org/officeDocument/2006/relationships/chart" Target="../charts/chart49.xml"/><Relationship Id="rId14" Type="http://schemas.openxmlformats.org/officeDocument/2006/relationships/chart" Target="../charts/chart5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chart" Target="../charts/chart66.xml"/><Relationship Id="rId1" Type="http://schemas.openxmlformats.org/officeDocument/2006/relationships/chart" Target="../charts/chart6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9.xml"/></Relationships>
</file>

<file path=xl/drawings/drawing1.xml><?xml version="1.0" encoding="utf-8"?>
<xdr:wsDr xmlns:xdr="http://schemas.openxmlformats.org/drawingml/2006/spreadsheetDrawing" xmlns:a="http://schemas.openxmlformats.org/drawingml/2006/main">
  <xdr:twoCellAnchor editAs="oneCell">
    <xdr:from>
      <xdr:col>2</xdr:col>
      <xdr:colOff>600075</xdr:colOff>
      <xdr:row>1</xdr:row>
      <xdr:rowOff>19050</xdr:rowOff>
    </xdr:from>
    <xdr:to>
      <xdr:col>4</xdr:col>
      <xdr:colOff>3257550</xdr:colOff>
      <xdr:row>9</xdr:row>
      <xdr:rowOff>76717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 y="285750"/>
          <a:ext cx="4276725" cy="1600717"/>
        </a:xfrm>
        <a:prstGeom prst="rect">
          <a:avLst/>
        </a:prstGeom>
      </xdr:spPr>
    </xdr:pic>
    <xdr:clientData/>
  </xdr:twoCellAnchor>
  <xdr:twoCellAnchor>
    <xdr:from>
      <xdr:col>4</xdr:col>
      <xdr:colOff>3486150</xdr:colOff>
      <xdr:row>2</xdr:row>
      <xdr:rowOff>47625</xdr:rowOff>
    </xdr:from>
    <xdr:to>
      <xdr:col>5</xdr:col>
      <xdr:colOff>0</xdr:colOff>
      <xdr:row>4</xdr:row>
      <xdr:rowOff>114300</xdr:rowOff>
    </xdr:to>
    <xdr:pic>
      <xdr:nvPicPr>
        <xdr:cNvPr id="3" name="Picture 2" descr="Northern Territory Government"/>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44125" y="514350"/>
          <a:ext cx="14097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276224</xdr:colOff>
      <xdr:row>3</xdr:row>
      <xdr:rowOff>90485</xdr:rowOff>
    </xdr:from>
    <xdr:to>
      <xdr:col>5</xdr:col>
      <xdr:colOff>523875</xdr:colOff>
      <xdr:row>18</xdr:row>
      <xdr:rowOff>704849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161924</xdr:colOff>
      <xdr:row>3</xdr:row>
      <xdr:rowOff>42861</xdr:rowOff>
    </xdr:from>
    <xdr:to>
      <xdr:col>8</xdr:col>
      <xdr:colOff>847724</xdr:colOff>
      <xdr:row>19</xdr:row>
      <xdr:rowOff>114299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180974</xdr:colOff>
      <xdr:row>3</xdr:row>
      <xdr:rowOff>109536</xdr:rowOff>
    </xdr:from>
    <xdr:to>
      <xdr:col>8</xdr:col>
      <xdr:colOff>495299</xdr:colOff>
      <xdr:row>20</xdr:row>
      <xdr:rowOff>152399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123824</xdr:colOff>
      <xdr:row>3</xdr:row>
      <xdr:rowOff>80961</xdr:rowOff>
    </xdr:from>
    <xdr:to>
      <xdr:col>5</xdr:col>
      <xdr:colOff>2286000</xdr:colOff>
      <xdr:row>20</xdr:row>
      <xdr:rowOff>38100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400049</xdr:colOff>
      <xdr:row>3</xdr:row>
      <xdr:rowOff>71436</xdr:rowOff>
    </xdr:from>
    <xdr:to>
      <xdr:col>6</xdr:col>
      <xdr:colOff>1257299</xdr:colOff>
      <xdr:row>18</xdr:row>
      <xdr:rowOff>28574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85724</xdr:colOff>
      <xdr:row>3</xdr:row>
      <xdr:rowOff>61912</xdr:rowOff>
    </xdr:from>
    <xdr:to>
      <xdr:col>6</xdr:col>
      <xdr:colOff>800100</xdr:colOff>
      <xdr:row>20</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5</xdr:row>
      <xdr:rowOff>19051</xdr:rowOff>
    </xdr:from>
    <xdr:to>
      <xdr:col>7</xdr:col>
      <xdr:colOff>0</xdr:colOff>
      <xdr:row>25</xdr:row>
      <xdr:rowOff>74407</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1228726"/>
          <a:ext cx="4267200" cy="3865356"/>
        </a:xfrm>
        <a:prstGeom prst="rect">
          <a:avLst/>
        </a:prstGeom>
      </xdr:spPr>
    </xdr:pic>
    <xdr:clientData/>
  </xdr:twoCellAnchor>
  <xdr:twoCellAnchor editAs="oneCell">
    <xdr:from>
      <xdr:col>8</xdr:col>
      <xdr:colOff>9525</xdr:colOff>
      <xdr:row>5</xdr:row>
      <xdr:rowOff>0</xdr:rowOff>
    </xdr:from>
    <xdr:to>
      <xdr:col>15</xdr:col>
      <xdr:colOff>9524</xdr:colOff>
      <xdr:row>25</xdr:row>
      <xdr:rowOff>51027</xdr:rowOff>
    </xdr:to>
    <xdr:pic>
      <xdr:nvPicPr>
        <xdr:cNvPr id="8" name="Picture 7"/>
        <xdr:cNvPicPr>
          <a:picLocks noChangeAspect="1"/>
        </xdr:cNvPicPr>
      </xdr:nvPicPr>
      <xdr:blipFill>
        <a:blip xmlns:r="http://schemas.openxmlformats.org/officeDocument/2006/relationships" r:embed="rId2"/>
        <a:stretch>
          <a:fillRect/>
        </a:stretch>
      </xdr:blipFill>
      <xdr:spPr>
        <a:xfrm>
          <a:off x="4886325" y="1209675"/>
          <a:ext cx="4267199" cy="3861027"/>
        </a:xfrm>
        <a:prstGeom prst="rect">
          <a:avLst/>
        </a:prstGeom>
      </xdr:spPr>
    </xdr:pic>
    <xdr:clientData/>
  </xdr:twoCellAnchor>
  <xdr:twoCellAnchor editAs="oneCell">
    <xdr:from>
      <xdr:col>0</xdr:col>
      <xdr:colOff>0</xdr:colOff>
      <xdr:row>27</xdr:row>
      <xdr:rowOff>1</xdr:rowOff>
    </xdr:from>
    <xdr:to>
      <xdr:col>7</xdr:col>
      <xdr:colOff>19050</xdr:colOff>
      <xdr:row>47</xdr:row>
      <xdr:rowOff>68265</xdr:rowOff>
    </xdr:to>
    <xdr:pic>
      <xdr:nvPicPr>
        <xdr:cNvPr id="10" name="Picture 9"/>
        <xdr:cNvPicPr>
          <a:picLocks noChangeAspect="1"/>
        </xdr:cNvPicPr>
      </xdr:nvPicPr>
      <xdr:blipFill>
        <a:blip xmlns:r="http://schemas.openxmlformats.org/officeDocument/2006/relationships" r:embed="rId3"/>
        <a:stretch>
          <a:fillRect/>
        </a:stretch>
      </xdr:blipFill>
      <xdr:spPr>
        <a:xfrm>
          <a:off x="0" y="5210176"/>
          <a:ext cx="4286250" cy="3878264"/>
        </a:xfrm>
        <a:prstGeom prst="rect">
          <a:avLst/>
        </a:prstGeom>
      </xdr:spPr>
    </xdr:pic>
    <xdr:clientData/>
  </xdr:twoCellAnchor>
  <xdr:twoCellAnchor editAs="oneCell">
    <xdr:from>
      <xdr:col>8</xdr:col>
      <xdr:colOff>0</xdr:colOff>
      <xdr:row>27</xdr:row>
      <xdr:rowOff>1</xdr:rowOff>
    </xdr:from>
    <xdr:to>
      <xdr:col>15</xdr:col>
      <xdr:colOff>9525</xdr:colOff>
      <xdr:row>47</xdr:row>
      <xdr:rowOff>78369</xdr:rowOff>
    </xdr:to>
    <xdr:pic>
      <xdr:nvPicPr>
        <xdr:cNvPr id="11" name="Picture 10"/>
        <xdr:cNvPicPr>
          <a:picLocks noChangeAspect="1"/>
        </xdr:cNvPicPr>
      </xdr:nvPicPr>
      <xdr:blipFill>
        <a:blip xmlns:r="http://schemas.openxmlformats.org/officeDocument/2006/relationships" r:embed="rId4"/>
        <a:stretch>
          <a:fillRect/>
        </a:stretch>
      </xdr:blipFill>
      <xdr:spPr>
        <a:xfrm>
          <a:off x="4876800" y="5210176"/>
          <a:ext cx="4276725" cy="3888368"/>
        </a:xfrm>
        <a:prstGeom prst="rect">
          <a:avLst/>
        </a:prstGeom>
      </xdr:spPr>
    </xdr:pic>
    <xdr:clientData/>
  </xdr:twoCellAnchor>
  <xdr:twoCellAnchor editAs="oneCell">
    <xdr:from>
      <xdr:col>0</xdr:col>
      <xdr:colOff>1</xdr:colOff>
      <xdr:row>49</xdr:row>
      <xdr:rowOff>0</xdr:rowOff>
    </xdr:from>
    <xdr:to>
      <xdr:col>7</xdr:col>
      <xdr:colOff>12419</xdr:colOff>
      <xdr:row>69</xdr:row>
      <xdr:rowOff>76200</xdr:rowOff>
    </xdr:to>
    <xdr:pic>
      <xdr:nvPicPr>
        <xdr:cNvPr id="12" name="Picture 11"/>
        <xdr:cNvPicPr>
          <a:picLocks noChangeAspect="1"/>
        </xdr:cNvPicPr>
      </xdr:nvPicPr>
      <xdr:blipFill>
        <a:blip xmlns:r="http://schemas.openxmlformats.org/officeDocument/2006/relationships" r:embed="rId5"/>
        <a:stretch>
          <a:fillRect/>
        </a:stretch>
      </xdr:blipFill>
      <xdr:spPr>
        <a:xfrm>
          <a:off x="1" y="9401175"/>
          <a:ext cx="4279618" cy="3886200"/>
        </a:xfrm>
        <a:prstGeom prst="rect">
          <a:avLst/>
        </a:prstGeom>
      </xdr:spPr>
    </xdr:pic>
    <xdr:clientData/>
  </xdr:twoCellAnchor>
  <xdr:twoCellAnchor editAs="oneCell">
    <xdr:from>
      <xdr:col>8</xdr:col>
      <xdr:colOff>0</xdr:colOff>
      <xdr:row>49</xdr:row>
      <xdr:rowOff>0</xdr:rowOff>
    </xdr:from>
    <xdr:to>
      <xdr:col>15</xdr:col>
      <xdr:colOff>12495</xdr:colOff>
      <xdr:row>69</xdr:row>
      <xdr:rowOff>66675</xdr:rowOff>
    </xdr:to>
    <xdr:pic>
      <xdr:nvPicPr>
        <xdr:cNvPr id="14" name="Picture 13"/>
        <xdr:cNvPicPr>
          <a:picLocks noChangeAspect="1"/>
        </xdr:cNvPicPr>
      </xdr:nvPicPr>
      <xdr:blipFill>
        <a:blip xmlns:r="http://schemas.openxmlformats.org/officeDocument/2006/relationships" r:embed="rId6"/>
        <a:stretch>
          <a:fillRect/>
        </a:stretch>
      </xdr:blipFill>
      <xdr:spPr>
        <a:xfrm>
          <a:off x="4876800" y="9401175"/>
          <a:ext cx="4279695" cy="38766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5</xdr:row>
      <xdr:rowOff>1</xdr:rowOff>
    </xdr:from>
    <xdr:to>
      <xdr:col>7</xdr:col>
      <xdr:colOff>11550</xdr:colOff>
      <xdr:row>25</xdr:row>
      <xdr:rowOff>133351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019176"/>
          <a:ext cx="4278750" cy="3943350"/>
        </a:xfrm>
        <a:prstGeom prst="rect">
          <a:avLst/>
        </a:prstGeom>
      </xdr:spPr>
    </xdr:pic>
    <xdr:clientData/>
  </xdr:twoCellAnchor>
  <xdr:twoCellAnchor editAs="oneCell">
    <xdr:from>
      <xdr:col>8</xdr:col>
      <xdr:colOff>1</xdr:colOff>
      <xdr:row>5</xdr:row>
      <xdr:rowOff>0</xdr:rowOff>
    </xdr:from>
    <xdr:to>
      <xdr:col>15</xdr:col>
      <xdr:colOff>17083</xdr:colOff>
      <xdr:row>25</xdr:row>
      <xdr:rowOff>142875</xdr:rowOff>
    </xdr:to>
    <xdr:pic>
      <xdr:nvPicPr>
        <xdr:cNvPr id="3" name="Picture 2"/>
        <xdr:cNvPicPr>
          <a:picLocks noChangeAspect="1"/>
        </xdr:cNvPicPr>
      </xdr:nvPicPr>
      <xdr:blipFill>
        <a:blip xmlns:r="http://schemas.openxmlformats.org/officeDocument/2006/relationships" r:embed="rId2"/>
        <a:stretch>
          <a:fillRect/>
        </a:stretch>
      </xdr:blipFill>
      <xdr:spPr>
        <a:xfrm>
          <a:off x="4876801" y="1019175"/>
          <a:ext cx="4284282" cy="3952875"/>
        </a:xfrm>
        <a:prstGeom prst="rect">
          <a:avLst/>
        </a:prstGeom>
      </xdr:spPr>
    </xdr:pic>
    <xdr:clientData/>
  </xdr:twoCellAnchor>
  <xdr:twoCellAnchor editAs="oneCell">
    <xdr:from>
      <xdr:col>0</xdr:col>
      <xdr:colOff>0</xdr:colOff>
      <xdr:row>28</xdr:row>
      <xdr:rowOff>0</xdr:rowOff>
    </xdr:from>
    <xdr:to>
      <xdr:col>7</xdr:col>
      <xdr:colOff>6408</xdr:colOff>
      <xdr:row>48</xdr:row>
      <xdr:rowOff>123825</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5400675"/>
          <a:ext cx="4273608" cy="3933825"/>
        </a:xfrm>
        <a:prstGeom prst="rect">
          <a:avLst/>
        </a:prstGeom>
      </xdr:spPr>
    </xdr:pic>
    <xdr:clientData/>
  </xdr:twoCellAnchor>
  <xdr:twoCellAnchor editAs="oneCell">
    <xdr:from>
      <xdr:col>8</xdr:col>
      <xdr:colOff>1</xdr:colOff>
      <xdr:row>28</xdr:row>
      <xdr:rowOff>0</xdr:rowOff>
    </xdr:from>
    <xdr:to>
      <xdr:col>15</xdr:col>
      <xdr:colOff>19051</xdr:colOff>
      <xdr:row>48</xdr:row>
      <xdr:rowOff>139885</xdr:rowOff>
    </xdr:to>
    <xdr:pic>
      <xdr:nvPicPr>
        <xdr:cNvPr id="7" name="Picture 6"/>
        <xdr:cNvPicPr>
          <a:picLocks noChangeAspect="1"/>
        </xdr:cNvPicPr>
      </xdr:nvPicPr>
      <xdr:blipFill>
        <a:blip xmlns:r="http://schemas.openxmlformats.org/officeDocument/2006/relationships" r:embed="rId4"/>
        <a:stretch>
          <a:fillRect/>
        </a:stretch>
      </xdr:blipFill>
      <xdr:spPr>
        <a:xfrm>
          <a:off x="4876801" y="5400675"/>
          <a:ext cx="4286250" cy="3949885"/>
        </a:xfrm>
        <a:prstGeom prst="rect">
          <a:avLst/>
        </a:prstGeom>
      </xdr:spPr>
    </xdr:pic>
    <xdr:clientData/>
  </xdr:twoCellAnchor>
  <xdr:twoCellAnchor editAs="oneCell">
    <xdr:from>
      <xdr:col>0</xdr:col>
      <xdr:colOff>0</xdr:colOff>
      <xdr:row>51</xdr:row>
      <xdr:rowOff>0</xdr:rowOff>
    </xdr:from>
    <xdr:to>
      <xdr:col>7</xdr:col>
      <xdr:colOff>21886</xdr:colOff>
      <xdr:row>71</xdr:row>
      <xdr:rowOff>142875</xdr:rowOff>
    </xdr:to>
    <xdr:pic>
      <xdr:nvPicPr>
        <xdr:cNvPr id="8" name="Picture 7"/>
        <xdr:cNvPicPr>
          <a:picLocks noChangeAspect="1"/>
        </xdr:cNvPicPr>
      </xdr:nvPicPr>
      <xdr:blipFill>
        <a:blip xmlns:r="http://schemas.openxmlformats.org/officeDocument/2006/relationships" r:embed="rId5"/>
        <a:stretch>
          <a:fillRect/>
        </a:stretch>
      </xdr:blipFill>
      <xdr:spPr>
        <a:xfrm>
          <a:off x="0" y="9782175"/>
          <a:ext cx="4289086" cy="3952875"/>
        </a:xfrm>
        <a:prstGeom prst="rect">
          <a:avLst/>
        </a:prstGeom>
      </xdr:spPr>
    </xdr:pic>
    <xdr:clientData/>
  </xdr:twoCellAnchor>
  <xdr:twoCellAnchor editAs="oneCell">
    <xdr:from>
      <xdr:col>8</xdr:col>
      <xdr:colOff>0</xdr:colOff>
      <xdr:row>51</xdr:row>
      <xdr:rowOff>1</xdr:rowOff>
    </xdr:from>
    <xdr:to>
      <xdr:col>15</xdr:col>
      <xdr:colOff>9525</xdr:colOff>
      <xdr:row>71</xdr:row>
      <xdr:rowOff>135903</xdr:rowOff>
    </xdr:to>
    <xdr:pic>
      <xdr:nvPicPr>
        <xdr:cNvPr id="9" name="Picture 8"/>
        <xdr:cNvPicPr>
          <a:picLocks noChangeAspect="1"/>
        </xdr:cNvPicPr>
      </xdr:nvPicPr>
      <xdr:blipFill>
        <a:blip xmlns:r="http://schemas.openxmlformats.org/officeDocument/2006/relationships" r:embed="rId6"/>
        <a:stretch>
          <a:fillRect/>
        </a:stretch>
      </xdr:blipFill>
      <xdr:spPr>
        <a:xfrm>
          <a:off x="4876800" y="9782176"/>
          <a:ext cx="4276725" cy="3945902"/>
        </a:xfrm>
        <a:prstGeom prst="rect">
          <a:avLst/>
        </a:prstGeom>
      </xdr:spPr>
    </xdr:pic>
    <xdr:clientData/>
  </xdr:twoCellAnchor>
  <xdr:twoCellAnchor editAs="oneCell">
    <xdr:from>
      <xdr:col>0</xdr:col>
      <xdr:colOff>0</xdr:colOff>
      <xdr:row>74</xdr:row>
      <xdr:rowOff>0</xdr:rowOff>
    </xdr:from>
    <xdr:to>
      <xdr:col>6</xdr:col>
      <xdr:colOff>605661</xdr:colOff>
      <xdr:row>94</xdr:row>
      <xdr:rowOff>114300</xdr:rowOff>
    </xdr:to>
    <xdr:pic>
      <xdr:nvPicPr>
        <xdr:cNvPr id="10" name="Picture 9"/>
        <xdr:cNvPicPr>
          <a:picLocks noChangeAspect="1"/>
        </xdr:cNvPicPr>
      </xdr:nvPicPr>
      <xdr:blipFill>
        <a:blip xmlns:r="http://schemas.openxmlformats.org/officeDocument/2006/relationships" r:embed="rId7"/>
        <a:stretch>
          <a:fillRect/>
        </a:stretch>
      </xdr:blipFill>
      <xdr:spPr>
        <a:xfrm>
          <a:off x="0" y="14163675"/>
          <a:ext cx="4263261" cy="3924300"/>
        </a:xfrm>
        <a:prstGeom prst="rect">
          <a:avLst/>
        </a:prstGeom>
      </xdr:spPr>
    </xdr:pic>
    <xdr:clientData/>
  </xdr:twoCellAnchor>
  <xdr:twoCellAnchor editAs="oneCell">
    <xdr:from>
      <xdr:col>8</xdr:col>
      <xdr:colOff>1</xdr:colOff>
      <xdr:row>74</xdr:row>
      <xdr:rowOff>0</xdr:rowOff>
    </xdr:from>
    <xdr:to>
      <xdr:col>15</xdr:col>
      <xdr:colOff>11959</xdr:colOff>
      <xdr:row>94</xdr:row>
      <xdr:rowOff>133350</xdr:rowOff>
    </xdr:to>
    <xdr:pic>
      <xdr:nvPicPr>
        <xdr:cNvPr id="12" name="Picture 11"/>
        <xdr:cNvPicPr>
          <a:picLocks noChangeAspect="1"/>
        </xdr:cNvPicPr>
      </xdr:nvPicPr>
      <xdr:blipFill>
        <a:blip xmlns:r="http://schemas.openxmlformats.org/officeDocument/2006/relationships" r:embed="rId8"/>
        <a:stretch>
          <a:fillRect/>
        </a:stretch>
      </xdr:blipFill>
      <xdr:spPr>
        <a:xfrm>
          <a:off x="4876801" y="14163675"/>
          <a:ext cx="4279158" cy="3943350"/>
        </a:xfrm>
        <a:prstGeom prst="rect">
          <a:avLst/>
        </a:prstGeom>
      </xdr:spPr>
    </xdr:pic>
    <xdr:clientData/>
  </xdr:twoCellAnchor>
  <xdr:twoCellAnchor editAs="oneCell">
    <xdr:from>
      <xdr:col>0</xdr:col>
      <xdr:colOff>0</xdr:colOff>
      <xdr:row>97</xdr:row>
      <xdr:rowOff>1</xdr:rowOff>
    </xdr:from>
    <xdr:to>
      <xdr:col>7</xdr:col>
      <xdr:colOff>11550</xdr:colOff>
      <xdr:row>117</xdr:row>
      <xdr:rowOff>133351</xdr:rowOff>
    </xdr:to>
    <xdr:pic>
      <xdr:nvPicPr>
        <xdr:cNvPr id="14" name="Picture 13"/>
        <xdr:cNvPicPr>
          <a:picLocks noChangeAspect="1"/>
        </xdr:cNvPicPr>
      </xdr:nvPicPr>
      <xdr:blipFill>
        <a:blip xmlns:r="http://schemas.openxmlformats.org/officeDocument/2006/relationships" r:embed="rId9"/>
        <a:stretch>
          <a:fillRect/>
        </a:stretch>
      </xdr:blipFill>
      <xdr:spPr>
        <a:xfrm>
          <a:off x="0" y="18545176"/>
          <a:ext cx="4278750" cy="3943350"/>
        </a:xfrm>
        <a:prstGeom prst="rect">
          <a:avLst/>
        </a:prstGeom>
      </xdr:spPr>
    </xdr:pic>
    <xdr:clientData/>
  </xdr:twoCellAnchor>
  <xdr:twoCellAnchor editAs="oneCell">
    <xdr:from>
      <xdr:col>8</xdr:col>
      <xdr:colOff>1</xdr:colOff>
      <xdr:row>97</xdr:row>
      <xdr:rowOff>0</xdr:rowOff>
    </xdr:from>
    <xdr:to>
      <xdr:col>15</xdr:col>
      <xdr:colOff>17083</xdr:colOff>
      <xdr:row>117</xdr:row>
      <xdr:rowOff>142875</xdr:rowOff>
    </xdr:to>
    <xdr:pic>
      <xdr:nvPicPr>
        <xdr:cNvPr id="15" name="Picture 14"/>
        <xdr:cNvPicPr>
          <a:picLocks noChangeAspect="1"/>
        </xdr:cNvPicPr>
      </xdr:nvPicPr>
      <xdr:blipFill>
        <a:blip xmlns:r="http://schemas.openxmlformats.org/officeDocument/2006/relationships" r:embed="rId10"/>
        <a:stretch>
          <a:fillRect/>
        </a:stretch>
      </xdr:blipFill>
      <xdr:spPr>
        <a:xfrm>
          <a:off x="4876801" y="18545175"/>
          <a:ext cx="4284282" cy="3952875"/>
        </a:xfrm>
        <a:prstGeom prst="rect">
          <a:avLst/>
        </a:prstGeom>
      </xdr:spPr>
    </xdr:pic>
    <xdr:clientData/>
  </xdr:twoCellAnchor>
  <xdr:twoCellAnchor editAs="oneCell">
    <xdr:from>
      <xdr:col>0</xdr:col>
      <xdr:colOff>0</xdr:colOff>
      <xdr:row>120</xdr:row>
      <xdr:rowOff>0</xdr:rowOff>
    </xdr:from>
    <xdr:to>
      <xdr:col>7</xdr:col>
      <xdr:colOff>16756</xdr:colOff>
      <xdr:row>140</xdr:row>
      <xdr:rowOff>133350</xdr:rowOff>
    </xdr:to>
    <xdr:pic>
      <xdr:nvPicPr>
        <xdr:cNvPr id="16" name="Picture 15"/>
        <xdr:cNvPicPr>
          <a:picLocks noChangeAspect="1"/>
        </xdr:cNvPicPr>
      </xdr:nvPicPr>
      <xdr:blipFill>
        <a:blip xmlns:r="http://schemas.openxmlformats.org/officeDocument/2006/relationships" r:embed="rId11"/>
        <a:stretch>
          <a:fillRect/>
        </a:stretch>
      </xdr:blipFill>
      <xdr:spPr>
        <a:xfrm>
          <a:off x="0" y="22926675"/>
          <a:ext cx="4283956" cy="3943350"/>
        </a:xfrm>
        <a:prstGeom prst="rect">
          <a:avLst/>
        </a:prstGeom>
      </xdr:spPr>
    </xdr:pic>
    <xdr:clientData/>
  </xdr:twoCellAnchor>
  <xdr:twoCellAnchor editAs="oneCell">
    <xdr:from>
      <xdr:col>8</xdr:col>
      <xdr:colOff>1</xdr:colOff>
      <xdr:row>120</xdr:row>
      <xdr:rowOff>0</xdr:rowOff>
    </xdr:from>
    <xdr:to>
      <xdr:col>15</xdr:col>
      <xdr:colOff>11959</xdr:colOff>
      <xdr:row>140</xdr:row>
      <xdr:rowOff>133350</xdr:rowOff>
    </xdr:to>
    <xdr:pic>
      <xdr:nvPicPr>
        <xdr:cNvPr id="18" name="Picture 17"/>
        <xdr:cNvPicPr>
          <a:picLocks noChangeAspect="1"/>
        </xdr:cNvPicPr>
      </xdr:nvPicPr>
      <xdr:blipFill>
        <a:blip xmlns:r="http://schemas.openxmlformats.org/officeDocument/2006/relationships" r:embed="rId12"/>
        <a:stretch>
          <a:fillRect/>
        </a:stretch>
      </xdr:blipFill>
      <xdr:spPr>
        <a:xfrm>
          <a:off x="4876801" y="22926675"/>
          <a:ext cx="4279158" cy="3943350"/>
        </a:xfrm>
        <a:prstGeom prst="rect">
          <a:avLst/>
        </a:prstGeom>
      </xdr:spPr>
    </xdr:pic>
    <xdr:clientData/>
  </xdr:twoCellAnchor>
  <xdr:twoCellAnchor editAs="oneCell">
    <xdr:from>
      <xdr:col>0</xdr:col>
      <xdr:colOff>0</xdr:colOff>
      <xdr:row>143</xdr:row>
      <xdr:rowOff>0</xdr:rowOff>
    </xdr:from>
    <xdr:to>
      <xdr:col>7</xdr:col>
      <xdr:colOff>21886</xdr:colOff>
      <xdr:row>163</xdr:row>
      <xdr:rowOff>142875</xdr:rowOff>
    </xdr:to>
    <xdr:pic>
      <xdr:nvPicPr>
        <xdr:cNvPr id="19" name="Picture 18"/>
        <xdr:cNvPicPr>
          <a:picLocks noChangeAspect="1"/>
        </xdr:cNvPicPr>
      </xdr:nvPicPr>
      <xdr:blipFill>
        <a:blip xmlns:r="http://schemas.openxmlformats.org/officeDocument/2006/relationships" r:embed="rId13"/>
        <a:stretch>
          <a:fillRect/>
        </a:stretch>
      </xdr:blipFill>
      <xdr:spPr>
        <a:xfrm>
          <a:off x="0" y="27308175"/>
          <a:ext cx="4289086" cy="3952875"/>
        </a:xfrm>
        <a:prstGeom prst="rect">
          <a:avLst/>
        </a:prstGeom>
      </xdr:spPr>
    </xdr:pic>
    <xdr:clientData/>
  </xdr:twoCellAnchor>
  <xdr:twoCellAnchor editAs="oneCell">
    <xdr:from>
      <xdr:col>8</xdr:col>
      <xdr:colOff>1</xdr:colOff>
      <xdr:row>143</xdr:row>
      <xdr:rowOff>1</xdr:rowOff>
    </xdr:from>
    <xdr:to>
      <xdr:col>15</xdr:col>
      <xdr:colOff>42817</xdr:colOff>
      <xdr:row>163</xdr:row>
      <xdr:rowOff>171451</xdr:rowOff>
    </xdr:to>
    <xdr:pic>
      <xdr:nvPicPr>
        <xdr:cNvPr id="21" name="Picture 20"/>
        <xdr:cNvPicPr>
          <a:picLocks noChangeAspect="1"/>
        </xdr:cNvPicPr>
      </xdr:nvPicPr>
      <xdr:blipFill>
        <a:blip xmlns:r="http://schemas.openxmlformats.org/officeDocument/2006/relationships" r:embed="rId14"/>
        <a:stretch>
          <a:fillRect/>
        </a:stretch>
      </xdr:blipFill>
      <xdr:spPr>
        <a:xfrm>
          <a:off x="4876801" y="27308176"/>
          <a:ext cx="4310016" cy="3981450"/>
        </a:xfrm>
        <a:prstGeom prst="rect">
          <a:avLst/>
        </a:prstGeom>
      </xdr:spPr>
    </xdr:pic>
    <xdr:clientData/>
  </xdr:twoCellAnchor>
  <xdr:twoCellAnchor editAs="oneCell">
    <xdr:from>
      <xdr:col>0</xdr:col>
      <xdr:colOff>0</xdr:colOff>
      <xdr:row>166</xdr:row>
      <xdr:rowOff>0</xdr:rowOff>
    </xdr:from>
    <xdr:to>
      <xdr:col>7</xdr:col>
      <xdr:colOff>21886</xdr:colOff>
      <xdr:row>186</xdr:row>
      <xdr:rowOff>142875</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0" y="31689675"/>
          <a:ext cx="4289086" cy="3952875"/>
        </a:xfrm>
        <a:prstGeom prst="rect">
          <a:avLst/>
        </a:prstGeom>
      </xdr:spPr>
    </xdr:pic>
    <xdr:clientData/>
  </xdr:twoCellAnchor>
  <xdr:twoCellAnchor editAs="oneCell">
    <xdr:from>
      <xdr:col>8</xdr:col>
      <xdr:colOff>0</xdr:colOff>
      <xdr:row>166</xdr:row>
      <xdr:rowOff>0</xdr:rowOff>
    </xdr:from>
    <xdr:to>
      <xdr:col>15</xdr:col>
      <xdr:colOff>22295</xdr:colOff>
      <xdr:row>186</xdr:row>
      <xdr:rowOff>142875</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4876800" y="31689675"/>
          <a:ext cx="4289495" cy="3952875"/>
        </a:xfrm>
        <a:prstGeom prst="rect">
          <a:avLst/>
        </a:prstGeom>
      </xdr:spPr>
    </xdr:pic>
    <xdr:clientData/>
  </xdr:twoCellAnchor>
  <xdr:twoCellAnchor editAs="oneCell">
    <xdr:from>
      <xdr:col>0</xdr:col>
      <xdr:colOff>0</xdr:colOff>
      <xdr:row>189</xdr:row>
      <xdr:rowOff>0</xdr:rowOff>
    </xdr:from>
    <xdr:to>
      <xdr:col>7</xdr:col>
      <xdr:colOff>16756</xdr:colOff>
      <xdr:row>209</xdr:row>
      <xdr:rowOff>133350</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0" y="36071175"/>
          <a:ext cx="4283956" cy="3943350"/>
        </a:xfrm>
        <a:prstGeom prst="rect">
          <a:avLst/>
        </a:prstGeom>
      </xdr:spPr>
    </xdr:pic>
    <xdr:clientData/>
  </xdr:twoCellAnchor>
  <xdr:twoCellAnchor editAs="oneCell">
    <xdr:from>
      <xdr:col>8</xdr:col>
      <xdr:colOff>1</xdr:colOff>
      <xdr:row>189</xdr:row>
      <xdr:rowOff>0</xdr:rowOff>
    </xdr:from>
    <xdr:to>
      <xdr:col>15</xdr:col>
      <xdr:colOff>17083</xdr:colOff>
      <xdr:row>209</xdr:row>
      <xdr:rowOff>142875</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4876801" y="36071175"/>
          <a:ext cx="4284282" cy="3952875"/>
        </a:xfrm>
        <a:prstGeom prst="rect">
          <a:avLst/>
        </a:prstGeom>
      </xdr:spPr>
    </xdr:pic>
    <xdr:clientData/>
  </xdr:twoCellAnchor>
  <xdr:twoCellAnchor editAs="oneCell">
    <xdr:from>
      <xdr:col>0</xdr:col>
      <xdr:colOff>0</xdr:colOff>
      <xdr:row>212</xdr:row>
      <xdr:rowOff>1</xdr:rowOff>
    </xdr:from>
    <xdr:to>
      <xdr:col>7</xdr:col>
      <xdr:colOff>11550</xdr:colOff>
      <xdr:row>232</xdr:row>
      <xdr:rowOff>133351</xdr:rowOff>
    </xdr:to>
    <xdr:pic>
      <xdr:nvPicPr>
        <xdr:cNvPr id="30" name="Picture 29"/>
        <xdr:cNvPicPr>
          <a:picLocks noChangeAspect="1"/>
        </xdr:cNvPicPr>
      </xdr:nvPicPr>
      <xdr:blipFill>
        <a:blip xmlns:r="http://schemas.openxmlformats.org/officeDocument/2006/relationships" r:embed="rId19"/>
        <a:stretch>
          <a:fillRect/>
        </a:stretch>
      </xdr:blipFill>
      <xdr:spPr>
        <a:xfrm>
          <a:off x="0" y="40452676"/>
          <a:ext cx="4278750" cy="3943350"/>
        </a:xfrm>
        <a:prstGeom prst="rect">
          <a:avLst/>
        </a:prstGeom>
      </xdr:spPr>
    </xdr:pic>
    <xdr:clientData/>
  </xdr:twoCellAnchor>
  <xdr:twoCellAnchor editAs="oneCell">
    <xdr:from>
      <xdr:col>8</xdr:col>
      <xdr:colOff>1</xdr:colOff>
      <xdr:row>212</xdr:row>
      <xdr:rowOff>9525</xdr:rowOff>
    </xdr:from>
    <xdr:to>
      <xdr:col>15</xdr:col>
      <xdr:colOff>11959</xdr:colOff>
      <xdr:row>232</xdr:row>
      <xdr:rowOff>142875</xdr:rowOff>
    </xdr:to>
    <xdr:pic>
      <xdr:nvPicPr>
        <xdr:cNvPr id="31" name="Picture 30"/>
        <xdr:cNvPicPr>
          <a:picLocks noChangeAspect="1"/>
        </xdr:cNvPicPr>
      </xdr:nvPicPr>
      <xdr:blipFill>
        <a:blip xmlns:r="http://schemas.openxmlformats.org/officeDocument/2006/relationships" r:embed="rId20"/>
        <a:stretch>
          <a:fillRect/>
        </a:stretch>
      </xdr:blipFill>
      <xdr:spPr>
        <a:xfrm>
          <a:off x="4876801" y="40462200"/>
          <a:ext cx="4279158" cy="3943350"/>
        </a:xfrm>
        <a:prstGeom prst="rect">
          <a:avLst/>
        </a:prstGeom>
      </xdr:spPr>
    </xdr:pic>
    <xdr:clientData/>
  </xdr:twoCellAnchor>
  <xdr:twoCellAnchor editAs="oneCell">
    <xdr:from>
      <xdr:col>0</xdr:col>
      <xdr:colOff>0</xdr:colOff>
      <xdr:row>235</xdr:row>
      <xdr:rowOff>0</xdr:rowOff>
    </xdr:from>
    <xdr:to>
      <xdr:col>7</xdr:col>
      <xdr:colOff>6408</xdr:colOff>
      <xdr:row>255</xdr:row>
      <xdr:rowOff>123825</xdr:rowOff>
    </xdr:to>
    <xdr:pic>
      <xdr:nvPicPr>
        <xdr:cNvPr id="32" name="Picture 31"/>
        <xdr:cNvPicPr>
          <a:picLocks noChangeAspect="1"/>
        </xdr:cNvPicPr>
      </xdr:nvPicPr>
      <xdr:blipFill>
        <a:blip xmlns:r="http://schemas.openxmlformats.org/officeDocument/2006/relationships" r:embed="rId21"/>
        <a:stretch>
          <a:fillRect/>
        </a:stretch>
      </xdr:blipFill>
      <xdr:spPr>
        <a:xfrm>
          <a:off x="0" y="44834175"/>
          <a:ext cx="4273608" cy="3933825"/>
        </a:xfrm>
        <a:prstGeom prst="rect">
          <a:avLst/>
        </a:prstGeom>
      </xdr:spPr>
    </xdr:pic>
    <xdr:clientData/>
  </xdr:twoCellAnchor>
  <xdr:twoCellAnchor editAs="oneCell">
    <xdr:from>
      <xdr:col>8</xdr:col>
      <xdr:colOff>1</xdr:colOff>
      <xdr:row>235</xdr:row>
      <xdr:rowOff>0</xdr:rowOff>
    </xdr:from>
    <xdr:to>
      <xdr:col>15</xdr:col>
      <xdr:colOff>17083</xdr:colOff>
      <xdr:row>255</xdr:row>
      <xdr:rowOff>142875</xdr:rowOff>
    </xdr:to>
    <xdr:pic>
      <xdr:nvPicPr>
        <xdr:cNvPr id="34" name="Picture 33"/>
        <xdr:cNvPicPr>
          <a:picLocks noChangeAspect="1"/>
        </xdr:cNvPicPr>
      </xdr:nvPicPr>
      <xdr:blipFill>
        <a:blip xmlns:r="http://schemas.openxmlformats.org/officeDocument/2006/relationships" r:embed="rId22"/>
        <a:stretch>
          <a:fillRect/>
        </a:stretch>
      </xdr:blipFill>
      <xdr:spPr>
        <a:xfrm>
          <a:off x="4876801" y="44834175"/>
          <a:ext cx="4284282" cy="3952875"/>
        </a:xfrm>
        <a:prstGeom prst="rect">
          <a:avLst/>
        </a:prstGeom>
      </xdr:spPr>
    </xdr:pic>
    <xdr:clientData/>
  </xdr:twoCellAnchor>
  <xdr:twoCellAnchor editAs="oneCell">
    <xdr:from>
      <xdr:col>0</xdr:col>
      <xdr:colOff>0</xdr:colOff>
      <xdr:row>258</xdr:row>
      <xdr:rowOff>1</xdr:rowOff>
    </xdr:from>
    <xdr:to>
      <xdr:col>7</xdr:col>
      <xdr:colOff>11550</xdr:colOff>
      <xdr:row>278</xdr:row>
      <xdr:rowOff>133351</xdr:rowOff>
    </xdr:to>
    <xdr:pic>
      <xdr:nvPicPr>
        <xdr:cNvPr id="35" name="Picture 34"/>
        <xdr:cNvPicPr>
          <a:picLocks noChangeAspect="1"/>
        </xdr:cNvPicPr>
      </xdr:nvPicPr>
      <xdr:blipFill>
        <a:blip xmlns:r="http://schemas.openxmlformats.org/officeDocument/2006/relationships" r:embed="rId23"/>
        <a:stretch>
          <a:fillRect/>
        </a:stretch>
      </xdr:blipFill>
      <xdr:spPr>
        <a:xfrm>
          <a:off x="0" y="49215676"/>
          <a:ext cx="4278750" cy="3943350"/>
        </a:xfrm>
        <a:prstGeom prst="rect">
          <a:avLst/>
        </a:prstGeom>
      </xdr:spPr>
    </xdr:pic>
    <xdr:clientData/>
  </xdr:twoCellAnchor>
  <xdr:twoCellAnchor editAs="oneCell">
    <xdr:from>
      <xdr:col>8</xdr:col>
      <xdr:colOff>0</xdr:colOff>
      <xdr:row>258</xdr:row>
      <xdr:rowOff>0</xdr:rowOff>
    </xdr:from>
    <xdr:to>
      <xdr:col>15</xdr:col>
      <xdr:colOff>22295</xdr:colOff>
      <xdr:row>278</xdr:row>
      <xdr:rowOff>142875</xdr:rowOff>
    </xdr:to>
    <xdr:pic>
      <xdr:nvPicPr>
        <xdr:cNvPr id="38" name="Picture 37"/>
        <xdr:cNvPicPr>
          <a:picLocks noChangeAspect="1"/>
        </xdr:cNvPicPr>
      </xdr:nvPicPr>
      <xdr:blipFill>
        <a:blip xmlns:r="http://schemas.openxmlformats.org/officeDocument/2006/relationships" r:embed="rId24"/>
        <a:stretch>
          <a:fillRect/>
        </a:stretch>
      </xdr:blipFill>
      <xdr:spPr>
        <a:xfrm>
          <a:off x="4876800" y="49215675"/>
          <a:ext cx="4289495" cy="3952875"/>
        </a:xfrm>
        <a:prstGeom prst="rect">
          <a:avLst/>
        </a:prstGeom>
      </xdr:spPr>
    </xdr:pic>
    <xdr:clientData/>
  </xdr:twoCellAnchor>
  <xdr:twoCellAnchor editAs="oneCell">
    <xdr:from>
      <xdr:col>0</xdr:col>
      <xdr:colOff>0</xdr:colOff>
      <xdr:row>281</xdr:row>
      <xdr:rowOff>1</xdr:rowOff>
    </xdr:from>
    <xdr:to>
      <xdr:col>7</xdr:col>
      <xdr:colOff>6759</xdr:colOff>
      <xdr:row>301</xdr:row>
      <xdr:rowOff>133351</xdr:rowOff>
    </xdr:to>
    <xdr:pic>
      <xdr:nvPicPr>
        <xdr:cNvPr id="39" name="Picture 38"/>
        <xdr:cNvPicPr>
          <a:picLocks noChangeAspect="1"/>
        </xdr:cNvPicPr>
      </xdr:nvPicPr>
      <xdr:blipFill>
        <a:blip xmlns:r="http://schemas.openxmlformats.org/officeDocument/2006/relationships" r:embed="rId25"/>
        <a:stretch>
          <a:fillRect/>
        </a:stretch>
      </xdr:blipFill>
      <xdr:spPr>
        <a:xfrm>
          <a:off x="0" y="53597176"/>
          <a:ext cx="4273959" cy="3943350"/>
        </a:xfrm>
        <a:prstGeom prst="rect">
          <a:avLst/>
        </a:prstGeom>
      </xdr:spPr>
    </xdr:pic>
    <xdr:clientData/>
  </xdr:twoCellAnchor>
  <xdr:twoCellAnchor editAs="oneCell">
    <xdr:from>
      <xdr:col>8</xdr:col>
      <xdr:colOff>1</xdr:colOff>
      <xdr:row>281</xdr:row>
      <xdr:rowOff>0</xdr:rowOff>
    </xdr:from>
    <xdr:to>
      <xdr:col>15</xdr:col>
      <xdr:colOff>6697</xdr:colOff>
      <xdr:row>301</xdr:row>
      <xdr:rowOff>142875</xdr:rowOff>
    </xdr:to>
    <xdr:pic>
      <xdr:nvPicPr>
        <xdr:cNvPr id="41" name="Picture 40"/>
        <xdr:cNvPicPr>
          <a:picLocks noChangeAspect="1"/>
        </xdr:cNvPicPr>
      </xdr:nvPicPr>
      <xdr:blipFill>
        <a:blip xmlns:r="http://schemas.openxmlformats.org/officeDocument/2006/relationships" r:embed="rId26"/>
        <a:stretch>
          <a:fillRect/>
        </a:stretch>
      </xdr:blipFill>
      <xdr:spPr>
        <a:xfrm>
          <a:off x="4876801" y="53597175"/>
          <a:ext cx="4273896" cy="3952875"/>
        </a:xfrm>
        <a:prstGeom prst="rect">
          <a:avLst/>
        </a:prstGeom>
      </xdr:spPr>
    </xdr:pic>
    <xdr:clientData/>
  </xdr:twoCellAnchor>
  <xdr:twoCellAnchor editAs="oneCell">
    <xdr:from>
      <xdr:col>0</xdr:col>
      <xdr:colOff>0</xdr:colOff>
      <xdr:row>304</xdr:row>
      <xdr:rowOff>1</xdr:rowOff>
    </xdr:from>
    <xdr:to>
      <xdr:col>7</xdr:col>
      <xdr:colOff>11550</xdr:colOff>
      <xdr:row>324</xdr:row>
      <xdr:rowOff>133351</xdr:rowOff>
    </xdr:to>
    <xdr:pic>
      <xdr:nvPicPr>
        <xdr:cNvPr id="42" name="Picture 41"/>
        <xdr:cNvPicPr>
          <a:picLocks noChangeAspect="1"/>
        </xdr:cNvPicPr>
      </xdr:nvPicPr>
      <xdr:blipFill>
        <a:blip xmlns:r="http://schemas.openxmlformats.org/officeDocument/2006/relationships" r:embed="rId27"/>
        <a:stretch>
          <a:fillRect/>
        </a:stretch>
      </xdr:blipFill>
      <xdr:spPr>
        <a:xfrm>
          <a:off x="0" y="57978676"/>
          <a:ext cx="4278750" cy="3943350"/>
        </a:xfrm>
        <a:prstGeom prst="rect">
          <a:avLst/>
        </a:prstGeom>
      </xdr:spPr>
    </xdr:pic>
    <xdr:clientData/>
  </xdr:twoCellAnchor>
  <xdr:twoCellAnchor editAs="oneCell">
    <xdr:from>
      <xdr:col>8</xdr:col>
      <xdr:colOff>1</xdr:colOff>
      <xdr:row>304</xdr:row>
      <xdr:rowOff>0</xdr:rowOff>
    </xdr:from>
    <xdr:to>
      <xdr:col>15</xdr:col>
      <xdr:colOff>11959</xdr:colOff>
      <xdr:row>324</xdr:row>
      <xdr:rowOff>133350</xdr:rowOff>
    </xdr:to>
    <xdr:pic>
      <xdr:nvPicPr>
        <xdr:cNvPr id="44" name="Picture 43"/>
        <xdr:cNvPicPr>
          <a:picLocks noChangeAspect="1"/>
        </xdr:cNvPicPr>
      </xdr:nvPicPr>
      <xdr:blipFill>
        <a:blip xmlns:r="http://schemas.openxmlformats.org/officeDocument/2006/relationships" r:embed="rId28"/>
        <a:stretch>
          <a:fillRect/>
        </a:stretch>
      </xdr:blipFill>
      <xdr:spPr>
        <a:xfrm>
          <a:off x="4876801" y="57978675"/>
          <a:ext cx="4279158" cy="3943350"/>
        </a:xfrm>
        <a:prstGeom prst="rect">
          <a:avLst/>
        </a:prstGeom>
      </xdr:spPr>
    </xdr:pic>
    <xdr:clientData/>
  </xdr:twoCellAnchor>
  <xdr:twoCellAnchor editAs="oneCell">
    <xdr:from>
      <xdr:col>0</xdr:col>
      <xdr:colOff>0</xdr:colOff>
      <xdr:row>327</xdr:row>
      <xdr:rowOff>0</xdr:rowOff>
    </xdr:from>
    <xdr:to>
      <xdr:col>7</xdr:col>
      <xdr:colOff>6408</xdr:colOff>
      <xdr:row>347</xdr:row>
      <xdr:rowOff>123825</xdr:rowOff>
    </xdr:to>
    <xdr:pic>
      <xdr:nvPicPr>
        <xdr:cNvPr id="46" name="Picture 45"/>
        <xdr:cNvPicPr>
          <a:picLocks noChangeAspect="1"/>
        </xdr:cNvPicPr>
      </xdr:nvPicPr>
      <xdr:blipFill>
        <a:blip xmlns:r="http://schemas.openxmlformats.org/officeDocument/2006/relationships" r:embed="rId29"/>
        <a:stretch>
          <a:fillRect/>
        </a:stretch>
      </xdr:blipFill>
      <xdr:spPr>
        <a:xfrm>
          <a:off x="0" y="62360175"/>
          <a:ext cx="4273608" cy="3933825"/>
        </a:xfrm>
        <a:prstGeom prst="rect">
          <a:avLst/>
        </a:prstGeom>
      </xdr:spPr>
    </xdr:pic>
    <xdr:clientData/>
  </xdr:twoCellAnchor>
  <xdr:twoCellAnchor editAs="oneCell">
    <xdr:from>
      <xdr:col>8</xdr:col>
      <xdr:colOff>0</xdr:colOff>
      <xdr:row>327</xdr:row>
      <xdr:rowOff>1</xdr:rowOff>
    </xdr:from>
    <xdr:to>
      <xdr:col>15</xdr:col>
      <xdr:colOff>6759</xdr:colOff>
      <xdr:row>347</xdr:row>
      <xdr:rowOff>133351</xdr:rowOff>
    </xdr:to>
    <xdr:pic>
      <xdr:nvPicPr>
        <xdr:cNvPr id="47" name="Picture 46"/>
        <xdr:cNvPicPr>
          <a:picLocks noChangeAspect="1"/>
        </xdr:cNvPicPr>
      </xdr:nvPicPr>
      <xdr:blipFill>
        <a:blip xmlns:r="http://schemas.openxmlformats.org/officeDocument/2006/relationships" r:embed="rId30"/>
        <a:stretch>
          <a:fillRect/>
        </a:stretch>
      </xdr:blipFill>
      <xdr:spPr>
        <a:xfrm>
          <a:off x="4876800" y="62360176"/>
          <a:ext cx="4273959" cy="3943350"/>
        </a:xfrm>
        <a:prstGeom prst="rect">
          <a:avLst/>
        </a:prstGeom>
      </xdr:spPr>
    </xdr:pic>
    <xdr:clientData/>
  </xdr:twoCellAnchor>
  <xdr:twoCellAnchor editAs="oneCell">
    <xdr:from>
      <xdr:col>0</xdr:col>
      <xdr:colOff>0</xdr:colOff>
      <xdr:row>350</xdr:row>
      <xdr:rowOff>1</xdr:rowOff>
    </xdr:from>
    <xdr:to>
      <xdr:col>7</xdr:col>
      <xdr:colOff>11550</xdr:colOff>
      <xdr:row>370</xdr:row>
      <xdr:rowOff>133351</xdr:rowOff>
    </xdr:to>
    <xdr:pic>
      <xdr:nvPicPr>
        <xdr:cNvPr id="48" name="Picture 47"/>
        <xdr:cNvPicPr>
          <a:picLocks noChangeAspect="1"/>
        </xdr:cNvPicPr>
      </xdr:nvPicPr>
      <xdr:blipFill>
        <a:blip xmlns:r="http://schemas.openxmlformats.org/officeDocument/2006/relationships" r:embed="rId31"/>
        <a:stretch>
          <a:fillRect/>
        </a:stretch>
      </xdr:blipFill>
      <xdr:spPr>
        <a:xfrm>
          <a:off x="0" y="66741676"/>
          <a:ext cx="4278750" cy="3943350"/>
        </a:xfrm>
        <a:prstGeom prst="rect">
          <a:avLst/>
        </a:prstGeom>
      </xdr:spPr>
    </xdr:pic>
    <xdr:clientData/>
  </xdr:twoCellAnchor>
  <xdr:twoCellAnchor editAs="oneCell">
    <xdr:from>
      <xdr:col>8</xdr:col>
      <xdr:colOff>0</xdr:colOff>
      <xdr:row>350</xdr:row>
      <xdr:rowOff>0</xdr:rowOff>
    </xdr:from>
    <xdr:to>
      <xdr:col>15</xdr:col>
      <xdr:colOff>22295</xdr:colOff>
      <xdr:row>370</xdr:row>
      <xdr:rowOff>142875</xdr:rowOff>
    </xdr:to>
    <xdr:pic>
      <xdr:nvPicPr>
        <xdr:cNvPr id="49" name="Picture 48"/>
        <xdr:cNvPicPr>
          <a:picLocks noChangeAspect="1"/>
        </xdr:cNvPicPr>
      </xdr:nvPicPr>
      <xdr:blipFill>
        <a:blip xmlns:r="http://schemas.openxmlformats.org/officeDocument/2006/relationships" r:embed="rId32"/>
        <a:stretch>
          <a:fillRect/>
        </a:stretch>
      </xdr:blipFill>
      <xdr:spPr>
        <a:xfrm>
          <a:off x="4876800" y="66741675"/>
          <a:ext cx="4289495" cy="3952875"/>
        </a:xfrm>
        <a:prstGeom prst="rect">
          <a:avLst/>
        </a:prstGeom>
      </xdr:spPr>
    </xdr:pic>
    <xdr:clientData/>
  </xdr:twoCellAnchor>
  <xdr:twoCellAnchor editAs="oneCell">
    <xdr:from>
      <xdr:col>0</xdr:col>
      <xdr:colOff>0</xdr:colOff>
      <xdr:row>373</xdr:row>
      <xdr:rowOff>0</xdr:rowOff>
    </xdr:from>
    <xdr:to>
      <xdr:col>6</xdr:col>
      <xdr:colOff>605661</xdr:colOff>
      <xdr:row>393</xdr:row>
      <xdr:rowOff>114300</xdr:rowOff>
    </xdr:to>
    <xdr:pic>
      <xdr:nvPicPr>
        <xdr:cNvPr id="51" name="Picture 50"/>
        <xdr:cNvPicPr>
          <a:picLocks noChangeAspect="1"/>
        </xdr:cNvPicPr>
      </xdr:nvPicPr>
      <xdr:blipFill>
        <a:blip xmlns:r="http://schemas.openxmlformats.org/officeDocument/2006/relationships" r:embed="rId33"/>
        <a:stretch>
          <a:fillRect/>
        </a:stretch>
      </xdr:blipFill>
      <xdr:spPr>
        <a:xfrm>
          <a:off x="0" y="71123175"/>
          <a:ext cx="4263261" cy="3924300"/>
        </a:xfrm>
        <a:prstGeom prst="rect">
          <a:avLst/>
        </a:prstGeom>
      </xdr:spPr>
    </xdr:pic>
    <xdr:clientData/>
  </xdr:twoCellAnchor>
  <xdr:twoCellAnchor editAs="oneCell">
    <xdr:from>
      <xdr:col>8</xdr:col>
      <xdr:colOff>0</xdr:colOff>
      <xdr:row>373</xdr:row>
      <xdr:rowOff>1</xdr:rowOff>
    </xdr:from>
    <xdr:to>
      <xdr:col>15</xdr:col>
      <xdr:colOff>6759</xdr:colOff>
      <xdr:row>393</xdr:row>
      <xdr:rowOff>133351</xdr:rowOff>
    </xdr:to>
    <xdr:pic>
      <xdr:nvPicPr>
        <xdr:cNvPr id="53" name="Picture 52"/>
        <xdr:cNvPicPr>
          <a:picLocks noChangeAspect="1"/>
        </xdr:cNvPicPr>
      </xdr:nvPicPr>
      <xdr:blipFill>
        <a:blip xmlns:r="http://schemas.openxmlformats.org/officeDocument/2006/relationships" r:embed="rId34"/>
        <a:stretch>
          <a:fillRect/>
        </a:stretch>
      </xdr:blipFill>
      <xdr:spPr>
        <a:xfrm>
          <a:off x="4876800" y="71123176"/>
          <a:ext cx="4273959" cy="39433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7</xdr:col>
      <xdr:colOff>17451</xdr:colOff>
      <xdr:row>51</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019175"/>
          <a:ext cx="4284651" cy="3857625"/>
        </a:xfrm>
        <a:prstGeom prst="rect">
          <a:avLst/>
        </a:prstGeom>
      </xdr:spPr>
    </xdr:pic>
    <xdr:clientData/>
  </xdr:twoCellAnchor>
  <xdr:twoCellAnchor editAs="oneCell">
    <xdr:from>
      <xdr:col>8</xdr:col>
      <xdr:colOff>1</xdr:colOff>
      <xdr:row>31</xdr:row>
      <xdr:rowOff>0</xdr:rowOff>
    </xdr:from>
    <xdr:to>
      <xdr:col>15</xdr:col>
      <xdr:colOff>12653</xdr:colOff>
      <xdr:row>51</xdr:row>
      <xdr:rowOff>47625</xdr:rowOff>
    </xdr:to>
    <xdr:pic>
      <xdr:nvPicPr>
        <xdr:cNvPr id="5" name="Picture 4"/>
        <xdr:cNvPicPr>
          <a:picLocks noChangeAspect="1"/>
        </xdr:cNvPicPr>
      </xdr:nvPicPr>
      <xdr:blipFill>
        <a:blip xmlns:r="http://schemas.openxmlformats.org/officeDocument/2006/relationships" r:embed="rId2"/>
        <a:stretch>
          <a:fillRect/>
        </a:stretch>
      </xdr:blipFill>
      <xdr:spPr>
        <a:xfrm>
          <a:off x="4876801" y="1019175"/>
          <a:ext cx="4279852" cy="3857625"/>
        </a:xfrm>
        <a:prstGeom prst="rect">
          <a:avLst/>
        </a:prstGeom>
      </xdr:spPr>
    </xdr:pic>
    <xdr:clientData/>
  </xdr:twoCellAnchor>
  <xdr:twoCellAnchor editAs="oneCell">
    <xdr:from>
      <xdr:col>0</xdr:col>
      <xdr:colOff>0</xdr:colOff>
      <xdr:row>54</xdr:row>
      <xdr:rowOff>1</xdr:rowOff>
    </xdr:from>
    <xdr:to>
      <xdr:col>7</xdr:col>
      <xdr:colOff>6871</xdr:colOff>
      <xdr:row>74</xdr:row>
      <xdr:rowOff>38101</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5400676"/>
          <a:ext cx="4274071" cy="3848100"/>
        </a:xfrm>
        <a:prstGeom prst="rect">
          <a:avLst/>
        </a:prstGeom>
      </xdr:spPr>
    </xdr:pic>
    <xdr:clientData/>
  </xdr:twoCellAnchor>
  <xdr:twoCellAnchor editAs="oneCell">
    <xdr:from>
      <xdr:col>8</xdr:col>
      <xdr:colOff>1</xdr:colOff>
      <xdr:row>54</xdr:row>
      <xdr:rowOff>1</xdr:rowOff>
    </xdr:from>
    <xdr:to>
      <xdr:col>15</xdr:col>
      <xdr:colOff>17891</xdr:colOff>
      <xdr:row>74</xdr:row>
      <xdr:rowOff>57151</xdr:rowOff>
    </xdr:to>
    <xdr:pic>
      <xdr:nvPicPr>
        <xdr:cNvPr id="7" name="Picture 6"/>
        <xdr:cNvPicPr>
          <a:picLocks noChangeAspect="1"/>
        </xdr:cNvPicPr>
      </xdr:nvPicPr>
      <xdr:blipFill>
        <a:blip xmlns:r="http://schemas.openxmlformats.org/officeDocument/2006/relationships" r:embed="rId4"/>
        <a:stretch>
          <a:fillRect/>
        </a:stretch>
      </xdr:blipFill>
      <xdr:spPr>
        <a:xfrm>
          <a:off x="4876801" y="5400676"/>
          <a:ext cx="4285090" cy="3867150"/>
        </a:xfrm>
        <a:prstGeom prst="rect">
          <a:avLst/>
        </a:prstGeom>
      </xdr:spPr>
    </xdr:pic>
    <xdr:clientData/>
  </xdr:twoCellAnchor>
  <xdr:twoCellAnchor editAs="oneCell">
    <xdr:from>
      <xdr:col>0</xdr:col>
      <xdr:colOff>0</xdr:colOff>
      <xdr:row>77</xdr:row>
      <xdr:rowOff>1</xdr:rowOff>
    </xdr:from>
    <xdr:to>
      <xdr:col>7</xdr:col>
      <xdr:colOff>6871</xdr:colOff>
      <xdr:row>97</xdr:row>
      <xdr:rowOff>38101</xdr:rowOff>
    </xdr:to>
    <xdr:pic>
      <xdr:nvPicPr>
        <xdr:cNvPr id="9" name="Picture 8"/>
        <xdr:cNvPicPr>
          <a:picLocks noChangeAspect="1"/>
        </xdr:cNvPicPr>
      </xdr:nvPicPr>
      <xdr:blipFill>
        <a:blip xmlns:r="http://schemas.openxmlformats.org/officeDocument/2006/relationships" r:embed="rId5"/>
        <a:stretch>
          <a:fillRect/>
        </a:stretch>
      </xdr:blipFill>
      <xdr:spPr>
        <a:xfrm>
          <a:off x="0" y="9782176"/>
          <a:ext cx="4274071" cy="3848100"/>
        </a:xfrm>
        <a:prstGeom prst="rect">
          <a:avLst/>
        </a:prstGeom>
      </xdr:spPr>
    </xdr:pic>
    <xdr:clientData/>
  </xdr:twoCellAnchor>
  <xdr:twoCellAnchor editAs="oneCell">
    <xdr:from>
      <xdr:col>8</xdr:col>
      <xdr:colOff>0</xdr:colOff>
      <xdr:row>77</xdr:row>
      <xdr:rowOff>1</xdr:rowOff>
    </xdr:from>
    <xdr:to>
      <xdr:col>15</xdr:col>
      <xdr:colOff>2085</xdr:colOff>
      <xdr:row>97</xdr:row>
      <xdr:rowOff>38101</xdr:rowOff>
    </xdr:to>
    <xdr:pic>
      <xdr:nvPicPr>
        <xdr:cNvPr id="11" name="Picture 10"/>
        <xdr:cNvPicPr>
          <a:picLocks noChangeAspect="1"/>
        </xdr:cNvPicPr>
      </xdr:nvPicPr>
      <xdr:blipFill>
        <a:blip xmlns:r="http://schemas.openxmlformats.org/officeDocument/2006/relationships" r:embed="rId6"/>
        <a:stretch>
          <a:fillRect/>
        </a:stretch>
      </xdr:blipFill>
      <xdr:spPr>
        <a:xfrm>
          <a:off x="4876800" y="9782176"/>
          <a:ext cx="4269285" cy="3848100"/>
        </a:xfrm>
        <a:prstGeom prst="rect">
          <a:avLst/>
        </a:prstGeom>
      </xdr:spPr>
    </xdr:pic>
    <xdr:clientData/>
  </xdr:twoCellAnchor>
  <xdr:twoCellAnchor editAs="oneCell">
    <xdr:from>
      <xdr:col>0</xdr:col>
      <xdr:colOff>0</xdr:colOff>
      <xdr:row>100</xdr:row>
      <xdr:rowOff>0</xdr:rowOff>
    </xdr:from>
    <xdr:to>
      <xdr:col>6</xdr:col>
      <xdr:colOff>605892</xdr:colOff>
      <xdr:row>120</xdr:row>
      <xdr:rowOff>28575</xdr:rowOff>
    </xdr:to>
    <xdr:pic>
      <xdr:nvPicPr>
        <xdr:cNvPr id="13" name="Picture 12"/>
        <xdr:cNvPicPr>
          <a:picLocks noChangeAspect="1"/>
        </xdr:cNvPicPr>
      </xdr:nvPicPr>
      <xdr:blipFill>
        <a:blip xmlns:r="http://schemas.openxmlformats.org/officeDocument/2006/relationships" r:embed="rId7"/>
        <a:stretch>
          <a:fillRect/>
        </a:stretch>
      </xdr:blipFill>
      <xdr:spPr>
        <a:xfrm>
          <a:off x="0" y="14163675"/>
          <a:ext cx="4263492" cy="3838575"/>
        </a:xfrm>
        <a:prstGeom prst="rect">
          <a:avLst/>
        </a:prstGeom>
      </xdr:spPr>
    </xdr:pic>
    <xdr:clientData/>
  </xdr:twoCellAnchor>
  <xdr:twoCellAnchor editAs="oneCell">
    <xdr:from>
      <xdr:col>8</xdr:col>
      <xdr:colOff>1</xdr:colOff>
      <xdr:row>100</xdr:row>
      <xdr:rowOff>0</xdr:rowOff>
    </xdr:from>
    <xdr:to>
      <xdr:col>15</xdr:col>
      <xdr:colOff>12653</xdr:colOff>
      <xdr:row>120</xdr:row>
      <xdr:rowOff>47625</xdr:rowOff>
    </xdr:to>
    <xdr:pic>
      <xdr:nvPicPr>
        <xdr:cNvPr id="14" name="Picture 13"/>
        <xdr:cNvPicPr>
          <a:picLocks noChangeAspect="1"/>
        </xdr:cNvPicPr>
      </xdr:nvPicPr>
      <xdr:blipFill>
        <a:blip xmlns:r="http://schemas.openxmlformats.org/officeDocument/2006/relationships" r:embed="rId8"/>
        <a:stretch>
          <a:fillRect/>
        </a:stretch>
      </xdr:blipFill>
      <xdr:spPr>
        <a:xfrm>
          <a:off x="4876801" y="14163675"/>
          <a:ext cx="4279852" cy="3857625"/>
        </a:xfrm>
        <a:prstGeom prst="rect">
          <a:avLst/>
        </a:prstGeom>
      </xdr:spPr>
    </xdr:pic>
    <xdr:clientData/>
  </xdr:twoCellAnchor>
  <xdr:twoCellAnchor editAs="oneCell">
    <xdr:from>
      <xdr:col>0</xdr:col>
      <xdr:colOff>0</xdr:colOff>
      <xdr:row>123</xdr:row>
      <xdr:rowOff>1</xdr:rowOff>
    </xdr:from>
    <xdr:to>
      <xdr:col>7</xdr:col>
      <xdr:colOff>6871</xdr:colOff>
      <xdr:row>143</xdr:row>
      <xdr:rowOff>38101</xdr:rowOff>
    </xdr:to>
    <xdr:pic>
      <xdr:nvPicPr>
        <xdr:cNvPr id="16" name="Picture 15"/>
        <xdr:cNvPicPr>
          <a:picLocks noChangeAspect="1"/>
        </xdr:cNvPicPr>
      </xdr:nvPicPr>
      <xdr:blipFill>
        <a:blip xmlns:r="http://schemas.openxmlformats.org/officeDocument/2006/relationships" r:embed="rId9"/>
        <a:stretch>
          <a:fillRect/>
        </a:stretch>
      </xdr:blipFill>
      <xdr:spPr>
        <a:xfrm>
          <a:off x="0" y="18545176"/>
          <a:ext cx="4274071" cy="3848100"/>
        </a:xfrm>
        <a:prstGeom prst="rect">
          <a:avLst/>
        </a:prstGeom>
      </xdr:spPr>
    </xdr:pic>
    <xdr:clientData/>
  </xdr:twoCellAnchor>
  <xdr:twoCellAnchor editAs="oneCell">
    <xdr:from>
      <xdr:col>8</xdr:col>
      <xdr:colOff>1</xdr:colOff>
      <xdr:row>123</xdr:row>
      <xdr:rowOff>0</xdr:rowOff>
    </xdr:from>
    <xdr:to>
      <xdr:col>15</xdr:col>
      <xdr:colOff>12653</xdr:colOff>
      <xdr:row>143</xdr:row>
      <xdr:rowOff>47625</xdr:rowOff>
    </xdr:to>
    <xdr:pic>
      <xdr:nvPicPr>
        <xdr:cNvPr id="18" name="Picture 17"/>
        <xdr:cNvPicPr>
          <a:picLocks noChangeAspect="1"/>
        </xdr:cNvPicPr>
      </xdr:nvPicPr>
      <xdr:blipFill>
        <a:blip xmlns:r="http://schemas.openxmlformats.org/officeDocument/2006/relationships" r:embed="rId10"/>
        <a:stretch>
          <a:fillRect/>
        </a:stretch>
      </xdr:blipFill>
      <xdr:spPr>
        <a:xfrm>
          <a:off x="4876801" y="18545175"/>
          <a:ext cx="4279852" cy="3857625"/>
        </a:xfrm>
        <a:prstGeom prst="rect">
          <a:avLst/>
        </a:prstGeom>
      </xdr:spPr>
    </xdr:pic>
    <xdr:clientData/>
  </xdr:twoCellAnchor>
  <xdr:twoCellAnchor editAs="oneCell">
    <xdr:from>
      <xdr:col>0</xdr:col>
      <xdr:colOff>0</xdr:colOff>
      <xdr:row>146</xdr:row>
      <xdr:rowOff>1</xdr:rowOff>
    </xdr:from>
    <xdr:to>
      <xdr:col>7</xdr:col>
      <xdr:colOff>6871</xdr:colOff>
      <xdr:row>166</xdr:row>
      <xdr:rowOff>38101</xdr:rowOff>
    </xdr:to>
    <xdr:pic>
      <xdr:nvPicPr>
        <xdr:cNvPr id="19" name="Picture 18"/>
        <xdr:cNvPicPr>
          <a:picLocks noChangeAspect="1"/>
        </xdr:cNvPicPr>
      </xdr:nvPicPr>
      <xdr:blipFill>
        <a:blip xmlns:r="http://schemas.openxmlformats.org/officeDocument/2006/relationships" r:embed="rId11"/>
        <a:stretch>
          <a:fillRect/>
        </a:stretch>
      </xdr:blipFill>
      <xdr:spPr>
        <a:xfrm>
          <a:off x="0" y="22926676"/>
          <a:ext cx="4274071" cy="3848100"/>
        </a:xfrm>
        <a:prstGeom prst="rect">
          <a:avLst/>
        </a:prstGeom>
      </xdr:spPr>
    </xdr:pic>
    <xdr:clientData/>
  </xdr:twoCellAnchor>
  <xdr:twoCellAnchor editAs="oneCell">
    <xdr:from>
      <xdr:col>8</xdr:col>
      <xdr:colOff>1</xdr:colOff>
      <xdr:row>146</xdr:row>
      <xdr:rowOff>0</xdr:rowOff>
    </xdr:from>
    <xdr:to>
      <xdr:col>15</xdr:col>
      <xdr:colOff>12653</xdr:colOff>
      <xdr:row>166</xdr:row>
      <xdr:rowOff>47625</xdr:rowOff>
    </xdr:to>
    <xdr:pic>
      <xdr:nvPicPr>
        <xdr:cNvPr id="22" name="Picture 21"/>
        <xdr:cNvPicPr>
          <a:picLocks noChangeAspect="1"/>
        </xdr:cNvPicPr>
      </xdr:nvPicPr>
      <xdr:blipFill>
        <a:blip xmlns:r="http://schemas.openxmlformats.org/officeDocument/2006/relationships" r:embed="rId12"/>
        <a:stretch>
          <a:fillRect/>
        </a:stretch>
      </xdr:blipFill>
      <xdr:spPr>
        <a:xfrm>
          <a:off x="4876801" y="22926675"/>
          <a:ext cx="4279852" cy="3857625"/>
        </a:xfrm>
        <a:prstGeom prst="rect">
          <a:avLst/>
        </a:prstGeom>
      </xdr:spPr>
    </xdr:pic>
    <xdr:clientData/>
  </xdr:twoCellAnchor>
  <xdr:twoCellAnchor editAs="oneCell">
    <xdr:from>
      <xdr:col>0</xdr:col>
      <xdr:colOff>0</xdr:colOff>
      <xdr:row>169</xdr:row>
      <xdr:rowOff>0</xdr:rowOff>
    </xdr:from>
    <xdr:to>
      <xdr:col>7</xdr:col>
      <xdr:colOff>12063</xdr:colOff>
      <xdr:row>189</xdr:row>
      <xdr:rowOff>57150</xdr:rowOff>
    </xdr:to>
    <xdr:pic>
      <xdr:nvPicPr>
        <xdr:cNvPr id="24" name="Picture 23"/>
        <xdr:cNvPicPr>
          <a:picLocks noChangeAspect="1"/>
        </xdr:cNvPicPr>
      </xdr:nvPicPr>
      <xdr:blipFill>
        <a:blip xmlns:r="http://schemas.openxmlformats.org/officeDocument/2006/relationships" r:embed="rId13"/>
        <a:stretch>
          <a:fillRect/>
        </a:stretch>
      </xdr:blipFill>
      <xdr:spPr>
        <a:xfrm>
          <a:off x="0" y="27308175"/>
          <a:ext cx="4279263" cy="3867150"/>
        </a:xfrm>
        <a:prstGeom prst="rect">
          <a:avLst/>
        </a:prstGeom>
      </xdr:spPr>
    </xdr:pic>
    <xdr:clientData/>
  </xdr:twoCellAnchor>
  <xdr:twoCellAnchor editAs="oneCell">
    <xdr:from>
      <xdr:col>8</xdr:col>
      <xdr:colOff>0</xdr:colOff>
      <xdr:row>169</xdr:row>
      <xdr:rowOff>0</xdr:rowOff>
    </xdr:from>
    <xdr:to>
      <xdr:col>15</xdr:col>
      <xdr:colOff>7271</xdr:colOff>
      <xdr:row>189</xdr:row>
      <xdr:rowOff>57150</xdr:rowOff>
    </xdr:to>
    <xdr:pic>
      <xdr:nvPicPr>
        <xdr:cNvPr id="25" name="Picture 24"/>
        <xdr:cNvPicPr>
          <a:picLocks noChangeAspect="1"/>
        </xdr:cNvPicPr>
      </xdr:nvPicPr>
      <xdr:blipFill>
        <a:blip xmlns:r="http://schemas.openxmlformats.org/officeDocument/2006/relationships" r:embed="rId14"/>
        <a:stretch>
          <a:fillRect/>
        </a:stretch>
      </xdr:blipFill>
      <xdr:spPr>
        <a:xfrm>
          <a:off x="4876800" y="27308175"/>
          <a:ext cx="4274471" cy="3867150"/>
        </a:xfrm>
        <a:prstGeom prst="rect">
          <a:avLst/>
        </a:prstGeom>
      </xdr:spPr>
    </xdr:pic>
    <xdr:clientData/>
  </xdr:twoCellAnchor>
  <xdr:twoCellAnchor editAs="oneCell">
    <xdr:from>
      <xdr:col>0</xdr:col>
      <xdr:colOff>0</xdr:colOff>
      <xdr:row>192</xdr:row>
      <xdr:rowOff>0</xdr:rowOff>
    </xdr:from>
    <xdr:to>
      <xdr:col>7</xdr:col>
      <xdr:colOff>12063</xdr:colOff>
      <xdr:row>212</xdr:row>
      <xdr:rowOff>57150</xdr:rowOff>
    </xdr:to>
    <xdr:pic>
      <xdr:nvPicPr>
        <xdr:cNvPr id="26" name="Picture 25"/>
        <xdr:cNvPicPr>
          <a:picLocks noChangeAspect="1"/>
        </xdr:cNvPicPr>
      </xdr:nvPicPr>
      <xdr:blipFill>
        <a:blip xmlns:r="http://schemas.openxmlformats.org/officeDocument/2006/relationships" r:embed="rId15"/>
        <a:stretch>
          <a:fillRect/>
        </a:stretch>
      </xdr:blipFill>
      <xdr:spPr>
        <a:xfrm>
          <a:off x="0" y="31689675"/>
          <a:ext cx="4279263" cy="3867150"/>
        </a:xfrm>
        <a:prstGeom prst="rect">
          <a:avLst/>
        </a:prstGeom>
      </xdr:spPr>
    </xdr:pic>
    <xdr:clientData/>
  </xdr:twoCellAnchor>
  <xdr:twoCellAnchor editAs="oneCell">
    <xdr:from>
      <xdr:col>8</xdr:col>
      <xdr:colOff>0</xdr:colOff>
      <xdr:row>192</xdr:row>
      <xdr:rowOff>0</xdr:rowOff>
    </xdr:from>
    <xdr:to>
      <xdr:col>15</xdr:col>
      <xdr:colOff>7271</xdr:colOff>
      <xdr:row>212</xdr:row>
      <xdr:rowOff>57150</xdr:rowOff>
    </xdr:to>
    <xdr:pic>
      <xdr:nvPicPr>
        <xdr:cNvPr id="28" name="Picture 27"/>
        <xdr:cNvPicPr>
          <a:picLocks noChangeAspect="1"/>
        </xdr:cNvPicPr>
      </xdr:nvPicPr>
      <xdr:blipFill>
        <a:blip xmlns:r="http://schemas.openxmlformats.org/officeDocument/2006/relationships" r:embed="rId16"/>
        <a:stretch>
          <a:fillRect/>
        </a:stretch>
      </xdr:blipFill>
      <xdr:spPr>
        <a:xfrm>
          <a:off x="4876800" y="31689675"/>
          <a:ext cx="4274471" cy="3867150"/>
        </a:xfrm>
        <a:prstGeom prst="rect">
          <a:avLst/>
        </a:prstGeom>
      </xdr:spPr>
    </xdr:pic>
    <xdr:clientData/>
  </xdr:twoCellAnchor>
  <xdr:twoCellAnchor editAs="oneCell">
    <xdr:from>
      <xdr:col>0</xdr:col>
      <xdr:colOff>0</xdr:colOff>
      <xdr:row>215</xdr:row>
      <xdr:rowOff>0</xdr:rowOff>
    </xdr:from>
    <xdr:to>
      <xdr:col>7</xdr:col>
      <xdr:colOff>12063</xdr:colOff>
      <xdr:row>235</xdr:row>
      <xdr:rowOff>57150</xdr:rowOff>
    </xdr:to>
    <xdr:pic>
      <xdr:nvPicPr>
        <xdr:cNvPr id="30" name="Picture 29"/>
        <xdr:cNvPicPr>
          <a:picLocks noChangeAspect="1"/>
        </xdr:cNvPicPr>
      </xdr:nvPicPr>
      <xdr:blipFill>
        <a:blip xmlns:r="http://schemas.openxmlformats.org/officeDocument/2006/relationships" r:embed="rId17"/>
        <a:stretch>
          <a:fillRect/>
        </a:stretch>
      </xdr:blipFill>
      <xdr:spPr>
        <a:xfrm>
          <a:off x="0" y="36071175"/>
          <a:ext cx="4279263" cy="3867150"/>
        </a:xfrm>
        <a:prstGeom prst="rect">
          <a:avLst/>
        </a:prstGeom>
      </xdr:spPr>
    </xdr:pic>
    <xdr:clientData/>
  </xdr:twoCellAnchor>
  <xdr:twoCellAnchor editAs="oneCell">
    <xdr:from>
      <xdr:col>8</xdr:col>
      <xdr:colOff>0</xdr:colOff>
      <xdr:row>215</xdr:row>
      <xdr:rowOff>0</xdr:rowOff>
    </xdr:from>
    <xdr:to>
      <xdr:col>15</xdr:col>
      <xdr:colOff>17799</xdr:colOff>
      <xdr:row>235</xdr:row>
      <xdr:rowOff>66675</xdr:rowOff>
    </xdr:to>
    <xdr:pic>
      <xdr:nvPicPr>
        <xdr:cNvPr id="32" name="Picture 31"/>
        <xdr:cNvPicPr>
          <a:picLocks noChangeAspect="1"/>
        </xdr:cNvPicPr>
      </xdr:nvPicPr>
      <xdr:blipFill>
        <a:blip xmlns:r="http://schemas.openxmlformats.org/officeDocument/2006/relationships" r:embed="rId18"/>
        <a:stretch>
          <a:fillRect/>
        </a:stretch>
      </xdr:blipFill>
      <xdr:spPr>
        <a:xfrm>
          <a:off x="4876800" y="36071175"/>
          <a:ext cx="4284999" cy="3876675"/>
        </a:xfrm>
        <a:prstGeom prst="rect">
          <a:avLst/>
        </a:prstGeom>
      </xdr:spPr>
    </xdr:pic>
    <xdr:clientData/>
  </xdr:twoCellAnchor>
  <xdr:twoCellAnchor editAs="oneCell">
    <xdr:from>
      <xdr:col>0</xdr:col>
      <xdr:colOff>0</xdr:colOff>
      <xdr:row>238</xdr:row>
      <xdr:rowOff>0</xdr:rowOff>
    </xdr:from>
    <xdr:to>
      <xdr:col>7</xdr:col>
      <xdr:colOff>1602</xdr:colOff>
      <xdr:row>258</xdr:row>
      <xdr:rowOff>28575</xdr:rowOff>
    </xdr:to>
    <xdr:pic>
      <xdr:nvPicPr>
        <xdr:cNvPr id="33" name="Picture 32"/>
        <xdr:cNvPicPr>
          <a:picLocks noChangeAspect="1"/>
        </xdr:cNvPicPr>
      </xdr:nvPicPr>
      <xdr:blipFill>
        <a:blip xmlns:r="http://schemas.openxmlformats.org/officeDocument/2006/relationships" r:embed="rId19"/>
        <a:stretch>
          <a:fillRect/>
        </a:stretch>
      </xdr:blipFill>
      <xdr:spPr>
        <a:xfrm>
          <a:off x="0" y="40452675"/>
          <a:ext cx="4268802" cy="3838575"/>
        </a:xfrm>
        <a:prstGeom prst="rect">
          <a:avLst/>
        </a:prstGeom>
      </xdr:spPr>
    </xdr:pic>
    <xdr:clientData/>
  </xdr:twoCellAnchor>
  <xdr:twoCellAnchor editAs="oneCell">
    <xdr:from>
      <xdr:col>8</xdr:col>
      <xdr:colOff>1</xdr:colOff>
      <xdr:row>238</xdr:row>
      <xdr:rowOff>0</xdr:rowOff>
    </xdr:from>
    <xdr:to>
      <xdr:col>15</xdr:col>
      <xdr:colOff>12653</xdr:colOff>
      <xdr:row>258</xdr:row>
      <xdr:rowOff>47625</xdr:rowOff>
    </xdr:to>
    <xdr:pic>
      <xdr:nvPicPr>
        <xdr:cNvPr id="35" name="Picture 34"/>
        <xdr:cNvPicPr>
          <a:picLocks noChangeAspect="1"/>
        </xdr:cNvPicPr>
      </xdr:nvPicPr>
      <xdr:blipFill>
        <a:blip xmlns:r="http://schemas.openxmlformats.org/officeDocument/2006/relationships" r:embed="rId20"/>
        <a:stretch>
          <a:fillRect/>
        </a:stretch>
      </xdr:blipFill>
      <xdr:spPr>
        <a:xfrm>
          <a:off x="4876801" y="40452675"/>
          <a:ext cx="4279852" cy="3857625"/>
        </a:xfrm>
        <a:prstGeom prst="rect">
          <a:avLst/>
        </a:prstGeom>
      </xdr:spPr>
    </xdr:pic>
    <xdr:clientData/>
  </xdr:twoCellAnchor>
  <xdr:twoCellAnchor editAs="oneCell">
    <xdr:from>
      <xdr:col>0</xdr:col>
      <xdr:colOff>0</xdr:colOff>
      <xdr:row>261</xdr:row>
      <xdr:rowOff>0</xdr:rowOff>
    </xdr:from>
    <xdr:to>
      <xdr:col>7</xdr:col>
      <xdr:colOff>1602</xdr:colOff>
      <xdr:row>281</xdr:row>
      <xdr:rowOff>28575</xdr:rowOff>
    </xdr:to>
    <xdr:pic>
      <xdr:nvPicPr>
        <xdr:cNvPr id="37" name="Picture 36"/>
        <xdr:cNvPicPr>
          <a:picLocks noChangeAspect="1"/>
        </xdr:cNvPicPr>
      </xdr:nvPicPr>
      <xdr:blipFill>
        <a:blip xmlns:r="http://schemas.openxmlformats.org/officeDocument/2006/relationships" r:embed="rId21"/>
        <a:stretch>
          <a:fillRect/>
        </a:stretch>
      </xdr:blipFill>
      <xdr:spPr>
        <a:xfrm>
          <a:off x="0" y="44834175"/>
          <a:ext cx="4268802" cy="3838575"/>
        </a:xfrm>
        <a:prstGeom prst="rect">
          <a:avLst/>
        </a:prstGeom>
      </xdr:spPr>
    </xdr:pic>
    <xdr:clientData/>
  </xdr:twoCellAnchor>
  <xdr:twoCellAnchor editAs="oneCell">
    <xdr:from>
      <xdr:col>8</xdr:col>
      <xdr:colOff>1</xdr:colOff>
      <xdr:row>261</xdr:row>
      <xdr:rowOff>1</xdr:rowOff>
    </xdr:from>
    <xdr:to>
      <xdr:col>15</xdr:col>
      <xdr:colOff>23221</xdr:colOff>
      <xdr:row>281</xdr:row>
      <xdr:rowOff>57151</xdr:rowOff>
    </xdr:to>
    <xdr:pic>
      <xdr:nvPicPr>
        <xdr:cNvPr id="39" name="Picture 38"/>
        <xdr:cNvPicPr>
          <a:picLocks noChangeAspect="1"/>
        </xdr:cNvPicPr>
      </xdr:nvPicPr>
      <xdr:blipFill>
        <a:blip xmlns:r="http://schemas.openxmlformats.org/officeDocument/2006/relationships" r:embed="rId22"/>
        <a:stretch>
          <a:fillRect/>
        </a:stretch>
      </xdr:blipFill>
      <xdr:spPr>
        <a:xfrm>
          <a:off x="4876801" y="44834176"/>
          <a:ext cx="4290420" cy="3867150"/>
        </a:xfrm>
        <a:prstGeom prst="rect">
          <a:avLst/>
        </a:prstGeom>
      </xdr:spPr>
    </xdr:pic>
    <xdr:clientData/>
  </xdr:twoCellAnchor>
  <xdr:twoCellAnchor editAs="oneCell">
    <xdr:from>
      <xdr:col>8</xdr:col>
      <xdr:colOff>1</xdr:colOff>
      <xdr:row>284</xdr:row>
      <xdr:rowOff>0</xdr:rowOff>
    </xdr:from>
    <xdr:to>
      <xdr:col>15</xdr:col>
      <xdr:colOff>12653</xdr:colOff>
      <xdr:row>304</xdr:row>
      <xdr:rowOff>47625</xdr:rowOff>
    </xdr:to>
    <xdr:pic>
      <xdr:nvPicPr>
        <xdr:cNvPr id="41" name="Picture 40"/>
        <xdr:cNvPicPr>
          <a:picLocks noChangeAspect="1"/>
        </xdr:cNvPicPr>
      </xdr:nvPicPr>
      <xdr:blipFill>
        <a:blip xmlns:r="http://schemas.openxmlformats.org/officeDocument/2006/relationships" r:embed="rId23"/>
        <a:stretch>
          <a:fillRect/>
        </a:stretch>
      </xdr:blipFill>
      <xdr:spPr>
        <a:xfrm>
          <a:off x="4876801" y="49215675"/>
          <a:ext cx="4279852" cy="3857625"/>
        </a:xfrm>
        <a:prstGeom prst="rect">
          <a:avLst/>
        </a:prstGeom>
      </xdr:spPr>
    </xdr:pic>
    <xdr:clientData/>
  </xdr:twoCellAnchor>
  <xdr:twoCellAnchor editAs="oneCell">
    <xdr:from>
      <xdr:col>0</xdr:col>
      <xdr:colOff>0</xdr:colOff>
      <xdr:row>307</xdr:row>
      <xdr:rowOff>1</xdr:rowOff>
    </xdr:from>
    <xdr:to>
      <xdr:col>7</xdr:col>
      <xdr:colOff>6871</xdr:colOff>
      <xdr:row>327</xdr:row>
      <xdr:rowOff>38101</xdr:rowOff>
    </xdr:to>
    <xdr:pic>
      <xdr:nvPicPr>
        <xdr:cNvPr id="42" name="Picture 41"/>
        <xdr:cNvPicPr>
          <a:picLocks noChangeAspect="1"/>
        </xdr:cNvPicPr>
      </xdr:nvPicPr>
      <xdr:blipFill>
        <a:blip xmlns:r="http://schemas.openxmlformats.org/officeDocument/2006/relationships" r:embed="rId24"/>
        <a:stretch>
          <a:fillRect/>
        </a:stretch>
      </xdr:blipFill>
      <xdr:spPr>
        <a:xfrm>
          <a:off x="0" y="53597176"/>
          <a:ext cx="4274071" cy="3848100"/>
        </a:xfrm>
        <a:prstGeom prst="rect">
          <a:avLst/>
        </a:prstGeom>
      </xdr:spPr>
    </xdr:pic>
    <xdr:clientData/>
  </xdr:twoCellAnchor>
  <xdr:twoCellAnchor editAs="oneCell">
    <xdr:from>
      <xdr:col>8</xdr:col>
      <xdr:colOff>1</xdr:colOff>
      <xdr:row>307</xdr:row>
      <xdr:rowOff>0</xdr:rowOff>
    </xdr:from>
    <xdr:to>
      <xdr:col>15</xdr:col>
      <xdr:colOff>17983</xdr:colOff>
      <xdr:row>327</xdr:row>
      <xdr:rowOff>47625</xdr:rowOff>
    </xdr:to>
    <xdr:pic>
      <xdr:nvPicPr>
        <xdr:cNvPr id="43" name="Picture 42"/>
        <xdr:cNvPicPr>
          <a:picLocks noChangeAspect="1"/>
        </xdr:cNvPicPr>
      </xdr:nvPicPr>
      <xdr:blipFill>
        <a:blip xmlns:r="http://schemas.openxmlformats.org/officeDocument/2006/relationships" r:embed="rId25"/>
        <a:stretch>
          <a:fillRect/>
        </a:stretch>
      </xdr:blipFill>
      <xdr:spPr>
        <a:xfrm>
          <a:off x="4876801" y="53597175"/>
          <a:ext cx="4285182" cy="3857625"/>
        </a:xfrm>
        <a:prstGeom prst="rect">
          <a:avLst/>
        </a:prstGeom>
      </xdr:spPr>
    </xdr:pic>
    <xdr:clientData/>
  </xdr:twoCellAnchor>
  <xdr:twoCellAnchor editAs="oneCell">
    <xdr:from>
      <xdr:col>0</xdr:col>
      <xdr:colOff>0</xdr:colOff>
      <xdr:row>330</xdr:row>
      <xdr:rowOff>0</xdr:rowOff>
    </xdr:from>
    <xdr:to>
      <xdr:col>7</xdr:col>
      <xdr:colOff>1602</xdr:colOff>
      <xdr:row>350</xdr:row>
      <xdr:rowOff>28575</xdr:rowOff>
    </xdr:to>
    <xdr:pic>
      <xdr:nvPicPr>
        <xdr:cNvPr id="44" name="Picture 43"/>
        <xdr:cNvPicPr>
          <a:picLocks noChangeAspect="1"/>
        </xdr:cNvPicPr>
      </xdr:nvPicPr>
      <xdr:blipFill>
        <a:blip xmlns:r="http://schemas.openxmlformats.org/officeDocument/2006/relationships" r:embed="rId26"/>
        <a:stretch>
          <a:fillRect/>
        </a:stretch>
      </xdr:blipFill>
      <xdr:spPr>
        <a:xfrm>
          <a:off x="0" y="57978675"/>
          <a:ext cx="4268802" cy="3838575"/>
        </a:xfrm>
        <a:prstGeom prst="rect">
          <a:avLst/>
        </a:prstGeom>
      </xdr:spPr>
    </xdr:pic>
    <xdr:clientData/>
  </xdr:twoCellAnchor>
  <xdr:twoCellAnchor editAs="oneCell">
    <xdr:from>
      <xdr:col>8</xdr:col>
      <xdr:colOff>1</xdr:colOff>
      <xdr:row>330</xdr:row>
      <xdr:rowOff>1</xdr:rowOff>
    </xdr:from>
    <xdr:to>
      <xdr:col>15</xdr:col>
      <xdr:colOff>23221</xdr:colOff>
      <xdr:row>350</xdr:row>
      <xdr:rowOff>57151</xdr:rowOff>
    </xdr:to>
    <xdr:pic>
      <xdr:nvPicPr>
        <xdr:cNvPr id="45" name="Picture 44"/>
        <xdr:cNvPicPr>
          <a:picLocks noChangeAspect="1"/>
        </xdr:cNvPicPr>
      </xdr:nvPicPr>
      <xdr:blipFill>
        <a:blip xmlns:r="http://schemas.openxmlformats.org/officeDocument/2006/relationships" r:embed="rId27"/>
        <a:stretch>
          <a:fillRect/>
        </a:stretch>
      </xdr:blipFill>
      <xdr:spPr>
        <a:xfrm>
          <a:off x="4876801" y="57978676"/>
          <a:ext cx="4290420" cy="3867150"/>
        </a:xfrm>
        <a:prstGeom prst="rect">
          <a:avLst/>
        </a:prstGeom>
      </xdr:spPr>
    </xdr:pic>
    <xdr:clientData/>
  </xdr:twoCellAnchor>
  <xdr:twoCellAnchor editAs="oneCell">
    <xdr:from>
      <xdr:col>0</xdr:col>
      <xdr:colOff>0</xdr:colOff>
      <xdr:row>353</xdr:row>
      <xdr:rowOff>0</xdr:rowOff>
    </xdr:from>
    <xdr:to>
      <xdr:col>6</xdr:col>
      <xdr:colOff>605892</xdr:colOff>
      <xdr:row>373</xdr:row>
      <xdr:rowOff>28575</xdr:rowOff>
    </xdr:to>
    <xdr:pic>
      <xdr:nvPicPr>
        <xdr:cNvPr id="47" name="Picture 46"/>
        <xdr:cNvPicPr>
          <a:picLocks noChangeAspect="1"/>
        </xdr:cNvPicPr>
      </xdr:nvPicPr>
      <xdr:blipFill>
        <a:blip xmlns:r="http://schemas.openxmlformats.org/officeDocument/2006/relationships" r:embed="rId28"/>
        <a:stretch>
          <a:fillRect/>
        </a:stretch>
      </xdr:blipFill>
      <xdr:spPr>
        <a:xfrm>
          <a:off x="0" y="62360175"/>
          <a:ext cx="4263492" cy="3838575"/>
        </a:xfrm>
        <a:prstGeom prst="rect">
          <a:avLst/>
        </a:prstGeom>
      </xdr:spPr>
    </xdr:pic>
    <xdr:clientData/>
  </xdr:twoCellAnchor>
  <xdr:twoCellAnchor editAs="oneCell">
    <xdr:from>
      <xdr:col>8</xdr:col>
      <xdr:colOff>1</xdr:colOff>
      <xdr:row>353</xdr:row>
      <xdr:rowOff>0</xdr:rowOff>
    </xdr:from>
    <xdr:to>
      <xdr:col>15</xdr:col>
      <xdr:colOff>7403</xdr:colOff>
      <xdr:row>373</xdr:row>
      <xdr:rowOff>38100</xdr:rowOff>
    </xdr:to>
    <xdr:pic>
      <xdr:nvPicPr>
        <xdr:cNvPr id="48" name="Picture 47"/>
        <xdr:cNvPicPr>
          <a:picLocks noChangeAspect="1"/>
        </xdr:cNvPicPr>
      </xdr:nvPicPr>
      <xdr:blipFill>
        <a:blip xmlns:r="http://schemas.openxmlformats.org/officeDocument/2006/relationships" r:embed="rId29"/>
        <a:stretch>
          <a:fillRect/>
        </a:stretch>
      </xdr:blipFill>
      <xdr:spPr>
        <a:xfrm>
          <a:off x="4876801" y="62360175"/>
          <a:ext cx="4274602" cy="3848100"/>
        </a:xfrm>
        <a:prstGeom prst="rect">
          <a:avLst/>
        </a:prstGeom>
      </xdr:spPr>
    </xdr:pic>
    <xdr:clientData/>
  </xdr:twoCellAnchor>
  <xdr:twoCellAnchor editAs="oneCell">
    <xdr:from>
      <xdr:col>0</xdr:col>
      <xdr:colOff>0</xdr:colOff>
      <xdr:row>376</xdr:row>
      <xdr:rowOff>1</xdr:rowOff>
    </xdr:from>
    <xdr:to>
      <xdr:col>7</xdr:col>
      <xdr:colOff>6871</xdr:colOff>
      <xdr:row>396</xdr:row>
      <xdr:rowOff>38101</xdr:rowOff>
    </xdr:to>
    <xdr:pic>
      <xdr:nvPicPr>
        <xdr:cNvPr id="49" name="Picture 48"/>
        <xdr:cNvPicPr>
          <a:picLocks noChangeAspect="1"/>
        </xdr:cNvPicPr>
      </xdr:nvPicPr>
      <xdr:blipFill>
        <a:blip xmlns:r="http://schemas.openxmlformats.org/officeDocument/2006/relationships" r:embed="rId30"/>
        <a:stretch>
          <a:fillRect/>
        </a:stretch>
      </xdr:blipFill>
      <xdr:spPr>
        <a:xfrm>
          <a:off x="0" y="66741676"/>
          <a:ext cx="4274071" cy="3848100"/>
        </a:xfrm>
        <a:prstGeom prst="rect">
          <a:avLst/>
        </a:prstGeom>
      </xdr:spPr>
    </xdr:pic>
    <xdr:clientData/>
  </xdr:twoCellAnchor>
  <xdr:twoCellAnchor editAs="oneCell">
    <xdr:from>
      <xdr:col>8</xdr:col>
      <xdr:colOff>1</xdr:colOff>
      <xdr:row>376</xdr:row>
      <xdr:rowOff>0</xdr:rowOff>
    </xdr:from>
    <xdr:to>
      <xdr:col>15</xdr:col>
      <xdr:colOff>12653</xdr:colOff>
      <xdr:row>396</xdr:row>
      <xdr:rowOff>47625</xdr:rowOff>
    </xdr:to>
    <xdr:pic>
      <xdr:nvPicPr>
        <xdr:cNvPr id="51" name="Picture 50"/>
        <xdr:cNvPicPr>
          <a:picLocks noChangeAspect="1"/>
        </xdr:cNvPicPr>
      </xdr:nvPicPr>
      <xdr:blipFill>
        <a:blip xmlns:r="http://schemas.openxmlformats.org/officeDocument/2006/relationships" r:embed="rId31"/>
        <a:stretch>
          <a:fillRect/>
        </a:stretch>
      </xdr:blipFill>
      <xdr:spPr>
        <a:xfrm>
          <a:off x="4876801" y="66741675"/>
          <a:ext cx="4279852" cy="3857625"/>
        </a:xfrm>
        <a:prstGeom prst="rect">
          <a:avLst/>
        </a:prstGeom>
      </xdr:spPr>
    </xdr:pic>
    <xdr:clientData/>
  </xdr:twoCellAnchor>
  <xdr:twoCellAnchor editAs="oneCell">
    <xdr:from>
      <xdr:col>0</xdr:col>
      <xdr:colOff>0</xdr:colOff>
      <xdr:row>399</xdr:row>
      <xdr:rowOff>0</xdr:rowOff>
    </xdr:from>
    <xdr:to>
      <xdr:col>6</xdr:col>
      <xdr:colOff>605892</xdr:colOff>
      <xdr:row>419</xdr:row>
      <xdr:rowOff>28575</xdr:rowOff>
    </xdr:to>
    <xdr:pic>
      <xdr:nvPicPr>
        <xdr:cNvPr id="53" name="Picture 52"/>
        <xdr:cNvPicPr>
          <a:picLocks noChangeAspect="1"/>
        </xdr:cNvPicPr>
      </xdr:nvPicPr>
      <xdr:blipFill>
        <a:blip xmlns:r="http://schemas.openxmlformats.org/officeDocument/2006/relationships" r:embed="rId32"/>
        <a:stretch>
          <a:fillRect/>
        </a:stretch>
      </xdr:blipFill>
      <xdr:spPr>
        <a:xfrm>
          <a:off x="0" y="71123175"/>
          <a:ext cx="4263492" cy="3838575"/>
        </a:xfrm>
        <a:prstGeom prst="rect">
          <a:avLst/>
        </a:prstGeom>
      </xdr:spPr>
    </xdr:pic>
    <xdr:clientData/>
  </xdr:twoCellAnchor>
  <xdr:twoCellAnchor editAs="oneCell">
    <xdr:from>
      <xdr:col>8</xdr:col>
      <xdr:colOff>1</xdr:colOff>
      <xdr:row>399</xdr:row>
      <xdr:rowOff>0</xdr:rowOff>
    </xdr:from>
    <xdr:to>
      <xdr:col>15</xdr:col>
      <xdr:colOff>7403</xdr:colOff>
      <xdr:row>419</xdr:row>
      <xdr:rowOff>38100</xdr:rowOff>
    </xdr:to>
    <xdr:pic>
      <xdr:nvPicPr>
        <xdr:cNvPr id="55" name="Picture 54"/>
        <xdr:cNvPicPr>
          <a:picLocks noChangeAspect="1"/>
        </xdr:cNvPicPr>
      </xdr:nvPicPr>
      <xdr:blipFill>
        <a:blip xmlns:r="http://schemas.openxmlformats.org/officeDocument/2006/relationships" r:embed="rId33"/>
        <a:stretch>
          <a:fillRect/>
        </a:stretch>
      </xdr:blipFill>
      <xdr:spPr>
        <a:xfrm>
          <a:off x="4876801" y="71123175"/>
          <a:ext cx="4274602" cy="3848100"/>
        </a:xfrm>
        <a:prstGeom prst="rect">
          <a:avLst/>
        </a:prstGeom>
      </xdr:spPr>
    </xdr:pic>
    <xdr:clientData/>
  </xdr:twoCellAnchor>
  <xdr:twoCellAnchor editAs="oneCell">
    <xdr:from>
      <xdr:col>0</xdr:col>
      <xdr:colOff>0</xdr:colOff>
      <xdr:row>422</xdr:row>
      <xdr:rowOff>1</xdr:rowOff>
    </xdr:from>
    <xdr:to>
      <xdr:col>7</xdr:col>
      <xdr:colOff>6871</xdr:colOff>
      <xdr:row>442</xdr:row>
      <xdr:rowOff>38101</xdr:rowOff>
    </xdr:to>
    <xdr:pic>
      <xdr:nvPicPr>
        <xdr:cNvPr id="56" name="Picture 55"/>
        <xdr:cNvPicPr>
          <a:picLocks noChangeAspect="1"/>
        </xdr:cNvPicPr>
      </xdr:nvPicPr>
      <xdr:blipFill>
        <a:blip xmlns:r="http://schemas.openxmlformats.org/officeDocument/2006/relationships" r:embed="rId34"/>
        <a:stretch>
          <a:fillRect/>
        </a:stretch>
      </xdr:blipFill>
      <xdr:spPr>
        <a:xfrm>
          <a:off x="0" y="75504676"/>
          <a:ext cx="4274071" cy="3848100"/>
        </a:xfrm>
        <a:prstGeom prst="rect">
          <a:avLst/>
        </a:prstGeom>
      </xdr:spPr>
    </xdr:pic>
    <xdr:clientData/>
  </xdr:twoCellAnchor>
  <xdr:twoCellAnchor editAs="oneCell">
    <xdr:from>
      <xdr:col>8</xdr:col>
      <xdr:colOff>0</xdr:colOff>
      <xdr:row>422</xdr:row>
      <xdr:rowOff>1</xdr:rowOff>
    </xdr:from>
    <xdr:to>
      <xdr:col>15</xdr:col>
      <xdr:colOff>2085</xdr:colOff>
      <xdr:row>442</xdr:row>
      <xdr:rowOff>38101</xdr:rowOff>
    </xdr:to>
    <xdr:pic>
      <xdr:nvPicPr>
        <xdr:cNvPr id="57" name="Picture 56"/>
        <xdr:cNvPicPr>
          <a:picLocks noChangeAspect="1"/>
        </xdr:cNvPicPr>
      </xdr:nvPicPr>
      <xdr:blipFill>
        <a:blip xmlns:r="http://schemas.openxmlformats.org/officeDocument/2006/relationships" r:embed="rId35"/>
        <a:stretch>
          <a:fillRect/>
        </a:stretch>
      </xdr:blipFill>
      <xdr:spPr>
        <a:xfrm>
          <a:off x="4876800" y="75504676"/>
          <a:ext cx="4269285" cy="3848100"/>
        </a:xfrm>
        <a:prstGeom prst="rect">
          <a:avLst/>
        </a:prstGeom>
      </xdr:spPr>
    </xdr:pic>
    <xdr:clientData/>
  </xdr:twoCellAnchor>
  <xdr:twoCellAnchor editAs="oneCell">
    <xdr:from>
      <xdr:col>0</xdr:col>
      <xdr:colOff>0</xdr:colOff>
      <xdr:row>445</xdr:row>
      <xdr:rowOff>0</xdr:rowOff>
    </xdr:from>
    <xdr:to>
      <xdr:col>6</xdr:col>
      <xdr:colOff>605892</xdr:colOff>
      <xdr:row>465</xdr:row>
      <xdr:rowOff>28575</xdr:rowOff>
    </xdr:to>
    <xdr:pic>
      <xdr:nvPicPr>
        <xdr:cNvPr id="58" name="Picture 57"/>
        <xdr:cNvPicPr>
          <a:picLocks noChangeAspect="1"/>
        </xdr:cNvPicPr>
      </xdr:nvPicPr>
      <xdr:blipFill>
        <a:blip xmlns:r="http://schemas.openxmlformats.org/officeDocument/2006/relationships" r:embed="rId36"/>
        <a:stretch>
          <a:fillRect/>
        </a:stretch>
      </xdr:blipFill>
      <xdr:spPr>
        <a:xfrm>
          <a:off x="0" y="79886175"/>
          <a:ext cx="4263492" cy="3838575"/>
        </a:xfrm>
        <a:prstGeom prst="rect">
          <a:avLst/>
        </a:prstGeom>
      </xdr:spPr>
    </xdr:pic>
    <xdr:clientData/>
  </xdr:twoCellAnchor>
  <xdr:twoCellAnchor editAs="oneCell">
    <xdr:from>
      <xdr:col>8</xdr:col>
      <xdr:colOff>1</xdr:colOff>
      <xdr:row>445</xdr:row>
      <xdr:rowOff>0</xdr:rowOff>
    </xdr:from>
    <xdr:to>
      <xdr:col>15</xdr:col>
      <xdr:colOff>7403</xdr:colOff>
      <xdr:row>465</xdr:row>
      <xdr:rowOff>38100</xdr:rowOff>
    </xdr:to>
    <xdr:pic>
      <xdr:nvPicPr>
        <xdr:cNvPr id="60" name="Picture 59"/>
        <xdr:cNvPicPr>
          <a:picLocks noChangeAspect="1"/>
        </xdr:cNvPicPr>
      </xdr:nvPicPr>
      <xdr:blipFill>
        <a:blip xmlns:r="http://schemas.openxmlformats.org/officeDocument/2006/relationships" r:embed="rId37"/>
        <a:stretch>
          <a:fillRect/>
        </a:stretch>
      </xdr:blipFill>
      <xdr:spPr>
        <a:xfrm>
          <a:off x="4876801" y="79886175"/>
          <a:ext cx="4274602" cy="3848100"/>
        </a:xfrm>
        <a:prstGeom prst="rect">
          <a:avLst/>
        </a:prstGeom>
      </xdr:spPr>
    </xdr:pic>
    <xdr:clientData/>
  </xdr:twoCellAnchor>
  <xdr:twoCellAnchor editAs="absolute">
    <xdr:from>
      <xdr:col>0</xdr:col>
      <xdr:colOff>0</xdr:colOff>
      <xdr:row>5</xdr:row>
      <xdr:rowOff>9526</xdr:rowOff>
    </xdr:from>
    <xdr:to>
      <xdr:col>9</xdr:col>
      <xdr:colOff>609599</xdr:colOff>
      <xdr:row>28</xdr:row>
      <xdr:rowOff>38100</xdr:rowOff>
    </xdr:to>
    <xdr:graphicFrame macro="">
      <xdr:nvGraphicFramePr>
        <xdr:cNvPr id="46" name="Chart 4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editAs="oneCell">
    <xdr:from>
      <xdr:col>0</xdr:col>
      <xdr:colOff>0</xdr:colOff>
      <xdr:row>284</xdr:row>
      <xdr:rowOff>0</xdr:rowOff>
    </xdr:from>
    <xdr:to>
      <xdr:col>7</xdr:col>
      <xdr:colOff>22787</xdr:colOff>
      <xdr:row>304</xdr:row>
      <xdr:rowOff>47625</xdr:rowOff>
    </xdr:to>
    <xdr:pic>
      <xdr:nvPicPr>
        <xdr:cNvPr id="2" name="Picture 1"/>
        <xdr:cNvPicPr>
          <a:picLocks noChangeAspect="1"/>
        </xdr:cNvPicPr>
      </xdr:nvPicPr>
      <xdr:blipFill>
        <a:blip xmlns:r="http://schemas.openxmlformats.org/officeDocument/2006/relationships" r:embed="rId39"/>
        <a:stretch>
          <a:fillRect/>
        </a:stretch>
      </xdr:blipFill>
      <xdr:spPr>
        <a:xfrm>
          <a:off x="0" y="54330600"/>
          <a:ext cx="4289987" cy="385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5</xdr:row>
      <xdr:rowOff>33338</xdr:rowOff>
    </xdr:from>
    <xdr:to>
      <xdr:col>8</xdr:col>
      <xdr:colOff>0</xdr:colOff>
      <xdr:row>16</xdr:row>
      <xdr:rowOff>161926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17</xdr:row>
      <xdr:rowOff>195262</xdr:rowOff>
    </xdr:from>
    <xdr:to>
      <xdr:col>8</xdr:col>
      <xdr:colOff>0</xdr:colOff>
      <xdr:row>29</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85725</xdr:colOff>
      <xdr:row>30</xdr:row>
      <xdr:rowOff>80961</xdr:rowOff>
    </xdr:from>
    <xdr:to>
      <xdr:col>8</xdr:col>
      <xdr:colOff>0</xdr:colOff>
      <xdr:row>42</xdr:row>
      <xdr:rowOff>133350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104776</xdr:colOff>
      <xdr:row>43</xdr:row>
      <xdr:rowOff>71437</xdr:rowOff>
    </xdr:from>
    <xdr:to>
      <xdr:col>8</xdr:col>
      <xdr:colOff>0</xdr:colOff>
      <xdr:row>55</xdr:row>
      <xdr:rowOff>142875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57151</xdr:colOff>
      <xdr:row>56</xdr:row>
      <xdr:rowOff>61911</xdr:rowOff>
    </xdr:from>
    <xdr:to>
      <xdr:col>8</xdr:col>
      <xdr:colOff>0</xdr:colOff>
      <xdr:row>68</xdr:row>
      <xdr:rowOff>123824</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47625</xdr:colOff>
      <xdr:row>69</xdr:row>
      <xdr:rowOff>90487</xdr:rowOff>
    </xdr:from>
    <xdr:to>
      <xdr:col>8</xdr:col>
      <xdr:colOff>0</xdr:colOff>
      <xdr:row>81</xdr:row>
      <xdr:rowOff>95250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123826</xdr:colOff>
      <xdr:row>82</xdr:row>
      <xdr:rowOff>80963</xdr:rowOff>
    </xdr:from>
    <xdr:to>
      <xdr:col>8</xdr:col>
      <xdr:colOff>0</xdr:colOff>
      <xdr:row>94</xdr:row>
      <xdr:rowOff>123825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95250</xdr:colOff>
      <xdr:row>95</xdr:row>
      <xdr:rowOff>61911</xdr:rowOff>
    </xdr:from>
    <xdr:to>
      <xdr:col>8</xdr:col>
      <xdr:colOff>0</xdr:colOff>
      <xdr:row>107</xdr:row>
      <xdr:rowOff>114300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114300</xdr:colOff>
      <xdr:row>108</xdr:row>
      <xdr:rowOff>61912</xdr:rowOff>
    </xdr:from>
    <xdr:to>
      <xdr:col>8</xdr:col>
      <xdr:colOff>0</xdr:colOff>
      <xdr:row>120</xdr:row>
      <xdr:rowOff>133349</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123825</xdr:colOff>
      <xdr:row>121</xdr:row>
      <xdr:rowOff>100012</xdr:rowOff>
    </xdr:from>
    <xdr:to>
      <xdr:col>8</xdr:col>
      <xdr:colOff>0</xdr:colOff>
      <xdr:row>133</xdr:row>
      <xdr:rowOff>142875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114300</xdr:colOff>
      <xdr:row>134</xdr:row>
      <xdr:rowOff>52387</xdr:rowOff>
    </xdr:from>
    <xdr:to>
      <xdr:col>8</xdr:col>
      <xdr:colOff>0</xdr:colOff>
      <xdr:row>146</xdr:row>
      <xdr:rowOff>114300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123825</xdr:colOff>
      <xdr:row>147</xdr:row>
      <xdr:rowOff>61912</xdr:rowOff>
    </xdr:from>
    <xdr:to>
      <xdr:col>8</xdr:col>
      <xdr:colOff>0</xdr:colOff>
      <xdr:row>159</xdr:row>
      <xdr:rowOff>152400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152400</xdr:colOff>
      <xdr:row>160</xdr:row>
      <xdr:rowOff>71437</xdr:rowOff>
    </xdr:from>
    <xdr:to>
      <xdr:col>8</xdr:col>
      <xdr:colOff>0</xdr:colOff>
      <xdr:row>172</xdr:row>
      <xdr:rowOff>123825</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142875</xdr:colOff>
      <xdr:row>173</xdr:row>
      <xdr:rowOff>71437</xdr:rowOff>
    </xdr:from>
    <xdr:to>
      <xdr:col>8</xdr:col>
      <xdr:colOff>0</xdr:colOff>
      <xdr:row>185</xdr:row>
      <xdr:rowOff>133350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133349</xdr:colOff>
      <xdr:row>186</xdr:row>
      <xdr:rowOff>42861</xdr:rowOff>
    </xdr:from>
    <xdr:to>
      <xdr:col>8</xdr:col>
      <xdr:colOff>0</xdr:colOff>
      <xdr:row>198</xdr:row>
      <xdr:rowOff>152400</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57150</xdr:colOff>
      <xdr:row>199</xdr:row>
      <xdr:rowOff>61912</xdr:rowOff>
    </xdr:from>
    <xdr:to>
      <xdr:col>8</xdr:col>
      <xdr:colOff>0</xdr:colOff>
      <xdr:row>211</xdr:row>
      <xdr:rowOff>133350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76200</xdr:colOff>
      <xdr:row>212</xdr:row>
      <xdr:rowOff>61911</xdr:rowOff>
    </xdr:from>
    <xdr:to>
      <xdr:col>8</xdr:col>
      <xdr:colOff>0</xdr:colOff>
      <xdr:row>224</xdr:row>
      <xdr:rowOff>142874</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95249</xdr:colOff>
      <xdr:row>225</xdr:row>
      <xdr:rowOff>80962</xdr:rowOff>
    </xdr:from>
    <xdr:to>
      <xdr:col>8</xdr:col>
      <xdr:colOff>0</xdr:colOff>
      <xdr:row>237</xdr:row>
      <xdr:rowOff>133350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104775</xdr:colOff>
      <xdr:row>238</xdr:row>
      <xdr:rowOff>61912</xdr:rowOff>
    </xdr:from>
    <xdr:to>
      <xdr:col>8</xdr:col>
      <xdr:colOff>0</xdr:colOff>
      <xdr:row>250</xdr:row>
      <xdr:rowOff>123825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123825</xdr:colOff>
      <xdr:row>251</xdr:row>
      <xdr:rowOff>61912</xdr:rowOff>
    </xdr:from>
    <xdr:to>
      <xdr:col>8</xdr:col>
      <xdr:colOff>0</xdr:colOff>
      <xdr:row>263</xdr:row>
      <xdr:rowOff>123825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xdr:colOff>
      <xdr:row>5</xdr:row>
      <xdr:rowOff>33337</xdr:rowOff>
    </xdr:from>
    <xdr:to>
      <xdr:col>8</xdr:col>
      <xdr:colOff>600075</xdr:colOff>
      <xdr:row>16</xdr:row>
      <xdr:rowOff>123825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xdr:colOff>
      <xdr:row>17</xdr:row>
      <xdr:rowOff>23812</xdr:rowOff>
    </xdr:from>
    <xdr:to>
      <xdr:col>8</xdr:col>
      <xdr:colOff>590550</xdr:colOff>
      <xdr:row>29</xdr:row>
      <xdr:rowOff>123825</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28576</xdr:colOff>
      <xdr:row>30</xdr:row>
      <xdr:rowOff>33337</xdr:rowOff>
    </xdr:from>
    <xdr:to>
      <xdr:col>8</xdr:col>
      <xdr:colOff>571501</xdr:colOff>
      <xdr:row>42</xdr:row>
      <xdr:rowOff>114300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19050</xdr:colOff>
      <xdr:row>43</xdr:row>
      <xdr:rowOff>42862</xdr:rowOff>
    </xdr:from>
    <xdr:to>
      <xdr:col>9</xdr:col>
      <xdr:colOff>0</xdr:colOff>
      <xdr:row>55</xdr:row>
      <xdr:rowOff>161925</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28575</xdr:colOff>
      <xdr:row>56</xdr:row>
      <xdr:rowOff>33337</xdr:rowOff>
    </xdr:from>
    <xdr:to>
      <xdr:col>9</xdr:col>
      <xdr:colOff>0</xdr:colOff>
      <xdr:row>68</xdr:row>
      <xdr:rowOff>133350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28575</xdr:colOff>
      <xdr:row>69</xdr:row>
      <xdr:rowOff>33337</xdr:rowOff>
    </xdr:from>
    <xdr:to>
      <xdr:col>9</xdr:col>
      <xdr:colOff>0</xdr:colOff>
      <xdr:row>81</xdr:row>
      <xdr:rowOff>133350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28575</xdr:colOff>
      <xdr:row>82</xdr:row>
      <xdr:rowOff>33337</xdr:rowOff>
    </xdr:from>
    <xdr:to>
      <xdr:col>8</xdr:col>
      <xdr:colOff>600075</xdr:colOff>
      <xdr:row>94</xdr:row>
      <xdr:rowOff>161925</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28575</xdr:colOff>
      <xdr:row>95</xdr:row>
      <xdr:rowOff>23812</xdr:rowOff>
    </xdr:from>
    <xdr:to>
      <xdr:col>8</xdr:col>
      <xdr:colOff>590550</xdr:colOff>
      <xdr:row>107</xdr:row>
      <xdr:rowOff>142875</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28575</xdr:colOff>
      <xdr:row>108</xdr:row>
      <xdr:rowOff>33337</xdr:rowOff>
    </xdr:from>
    <xdr:to>
      <xdr:col>9</xdr:col>
      <xdr:colOff>0</xdr:colOff>
      <xdr:row>120</xdr:row>
      <xdr:rowOff>123825</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28575</xdr:colOff>
      <xdr:row>121</xdr:row>
      <xdr:rowOff>42862</xdr:rowOff>
    </xdr:from>
    <xdr:to>
      <xdr:col>8</xdr:col>
      <xdr:colOff>600075</xdr:colOff>
      <xdr:row>133</xdr:row>
      <xdr:rowOff>95250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47625</xdr:colOff>
      <xdr:row>147</xdr:row>
      <xdr:rowOff>42862</xdr:rowOff>
    </xdr:from>
    <xdr:to>
      <xdr:col>9</xdr:col>
      <xdr:colOff>0</xdr:colOff>
      <xdr:row>159</xdr:row>
      <xdr:rowOff>161925</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19050</xdr:colOff>
      <xdr:row>160</xdr:row>
      <xdr:rowOff>23812</xdr:rowOff>
    </xdr:from>
    <xdr:to>
      <xdr:col>8</xdr:col>
      <xdr:colOff>600075</xdr:colOff>
      <xdr:row>172</xdr:row>
      <xdr:rowOff>104775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19050</xdr:colOff>
      <xdr:row>173</xdr:row>
      <xdr:rowOff>23812</xdr:rowOff>
    </xdr:from>
    <xdr:to>
      <xdr:col>8</xdr:col>
      <xdr:colOff>600075</xdr:colOff>
      <xdr:row>185</xdr:row>
      <xdr:rowOff>152400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38100</xdr:colOff>
      <xdr:row>186</xdr:row>
      <xdr:rowOff>23812</xdr:rowOff>
    </xdr:from>
    <xdr:to>
      <xdr:col>9</xdr:col>
      <xdr:colOff>0</xdr:colOff>
      <xdr:row>198</xdr:row>
      <xdr:rowOff>95250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47625</xdr:colOff>
      <xdr:row>199</xdr:row>
      <xdr:rowOff>33336</xdr:rowOff>
    </xdr:from>
    <xdr:to>
      <xdr:col>8</xdr:col>
      <xdr:colOff>600075</xdr:colOff>
      <xdr:row>211</xdr:row>
      <xdr:rowOff>171449</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28576</xdr:colOff>
      <xdr:row>212</xdr:row>
      <xdr:rowOff>9524</xdr:rowOff>
    </xdr:from>
    <xdr:to>
      <xdr:col>9</xdr:col>
      <xdr:colOff>1</xdr:colOff>
      <xdr:row>224</xdr:row>
      <xdr:rowOff>142875</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19050</xdr:colOff>
      <xdr:row>225</xdr:row>
      <xdr:rowOff>42862</xdr:rowOff>
    </xdr:from>
    <xdr:to>
      <xdr:col>9</xdr:col>
      <xdr:colOff>0</xdr:colOff>
      <xdr:row>237</xdr:row>
      <xdr:rowOff>152400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28575</xdr:colOff>
      <xdr:row>238</xdr:row>
      <xdr:rowOff>52387</xdr:rowOff>
    </xdr:from>
    <xdr:to>
      <xdr:col>9</xdr:col>
      <xdr:colOff>0</xdr:colOff>
      <xdr:row>250</xdr:row>
      <xdr:rowOff>142875</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38100</xdr:colOff>
      <xdr:row>251</xdr:row>
      <xdr:rowOff>33337</xdr:rowOff>
    </xdr:from>
    <xdr:to>
      <xdr:col>9</xdr:col>
      <xdr:colOff>0</xdr:colOff>
      <xdr:row>263</xdr:row>
      <xdr:rowOff>123825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38100</xdr:colOff>
      <xdr:row>134</xdr:row>
      <xdr:rowOff>33337</xdr:rowOff>
    </xdr:from>
    <xdr:to>
      <xdr:col>9</xdr:col>
      <xdr:colOff>0</xdr:colOff>
      <xdr:row>146</xdr:row>
      <xdr:rowOff>123825</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85726</xdr:colOff>
      <xdr:row>5</xdr:row>
      <xdr:rowOff>52388</xdr:rowOff>
    </xdr:from>
    <xdr:to>
      <xdr:col>5</xdr:col>
      <xdr:colOff>3905250</xdr:colOff>
      <xdr:row>16</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114300</xdr:colOff>
      <xdr:row>17</xdr:row>
      <xdr:rowOff>90487</xdr:rowOff>
    </xdr:from>
    <xdr:to>
      <xdr:col>5</xdr:col>
      <xdr:colOff>3895725</xdr:colOff>
      <xdr:row>28</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152399</xdr:colOff>
      <xdr:row>29</xdr:row>
      <xdr:rowOff>61913</xdr:rowOff>
    </xdr:from>
    <xdr:to>
      <xdr:col>6</xdr:col>
      <xdr:colOff>0</xdr:colOff>
      <xdr:row>40</xdr:row>
      <xdr:rowOff>114301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142875</xdr:colOff>
      <xdr:row>41</xdr:row>
      <xdr:rowOff>19050</xdr:rowOff>
    </xdr:from>
    <xdr:to>
      <xdr:col>5</xdr:col>
      <xdr:colOff>3914775</xdr:colOff>
      <xdr:row>52</xdr:row>
      <xdr:rowOff>171450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171449</xdr:colOff>
      <xdr:row>53</xdr:row>
      <xdr:rowOff>19050</xdr:rowOff>
    </xdr:from>
    <xdr:to>
      <xdr:col>5</xdr:col>
      <xdr:colOff>3886200</xdr:colOff>
      <xdr:row>65</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152400</xdr:colOff>
      <xdr:row>65</xdr:row>
      <xdr:rowOff>61912</xdr:rowOff>
    </xdr:from>
    <xdr:to>
      <xdr:col>5</xdr:col>
      <xdr:colOff>3905250</xdr:colOff>
      <xdr:row>76</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152400</xdr:colOff>
      <xdr:row>77</xdr:row>
      <xdr:rowOff>80962</xdr:rowOff>
    </xdr:from>
    <xdr:to>
      <xdr:col>5</xdr:col>
      <xdr:colOff>3905250</xdr:colOff>
      <xdr:row>88</xdr:row>
      <xdr:rowOff>152400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161925</xdr:colOff>
      <xdr:row>89</xdr:row>
      <xdr:rowOff>52387</xdr:rowOff>
    </xdr:from>
    <xdr:to>
      <xdr:col>5</xdr:col>
      <xdr:colOff>3914775</xdr:colOff>
      <xdr:row>100</xdr:row>
      <xdr:rowOff>133350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123825</xdr:colOff>
      <xdr:row>101</xdr:row>
      <xdr:rowOff>42862</xdr:rowOff>
    </xdr:from>
    <xdr:to>
      <xdr:col>5</xdr:col>
      <xdr:colOff>3895725</xdr:colOff>
      <xdr:row>112</xdr:row>
      <xdr:rowOff>161925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123825</xdr:colOff>
      <xdr:row>113</xdr:row>
      <xdr:rowOff>61912</xdr:rowOff>
    </xdr:from>
    <xdr:to>
      <xdr:col>5</xdr:col>
      <xdr:colOff>3914775</xdr:colOff>
      <xdr:row>124</xdr:row>
      <xdr:rowOff>161925</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161925</xdr:colOff>
      <xdr:row>125</xdr:row>
      <xdr:rowOff>80962</xdr:rowOff>
    </xdr:from>
    <xdr:to>
      <xdr:col>5</xdr:col>
      <xdr:colOff>3905250</xdr:colOff>
      <xdr:row>136</xdr:row>
      <xdr:rowOff>133350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180975</xdr:colOff>
      <xdr:row>137</xdr:row>
      <xdr:rowOff>33337</xdr:rowOff>
    </xdr:from>
    <xdr:to>
      <xdr:col>5</xdr:col>
      <xdr:colOff>3905250</xdr:colOff>
      <xdr:row>148</xdr:row>
      <xdr:rowOff>123825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171450</xdr:colOff>
      <xdr:row>149</xdr:row>
      <xdr:rowOff>33337</xdr:rowOff>
    </xdr:from>
    <xdr:to>
      <xdr:col>5</xdr:col>
      <xdr:colOff>3914775</xdr:colOff>
      <xdr:row>160</xdr:row>
      <xdr:rowOff>142875</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152400</xdr:colOff>
      <xdr:row>161</xdr:row>
      <xdr:rowOff>52387</xdr:rowOff>
    </xdr:from>
    <xdr:to>
      <xdr:col>5</xdr:col>
      <xdr:colOff>3905250</xdr:colOff>
      <xdr:row>172</xdr:row>
      <xdr:rowOff>152400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104775</xdr:colOff>
      <xdr:row>173</xdr:row>
      <xdr:rowOff>33337</xdr:rowOff>
    </xdr:from>
    <xdr:to>
      <xdr:col>5</xdr:col>
      <xdr:colOff>3933825</xdr:colOff>
      <xdr:row>184</xdr:row>
      <xdr:rowOff>171450</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95250</xdr:colOff>
      <xdr:row>185</xdr:row>
      <xdr:rowOff>23812</xdr:rowOff>
    </xdr:from>
    <xdr:to>
      <xdr:col>5</xdr:col>
      <xdr:colOff>3895725</xdr:colOff>
      <xdr:row>196</xdr:row>
      <xdr:rowOff>161925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85725</xdr:colOff>
      <xdr:row>197</xdr:row>
      <xdr:rowOff>57150</xdr:rowOff>
    </xdr:from>
    <xdr:to>
      <xdr:col>5</xdr:col>
      <xdr:colOff>3914775</xdr:colOff>
      <xdr:row>208</xdr:row>
      <xdr:rowOff>142875</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104775</xdr:colOff>
      <xdr:row>209</xdr:row>
      <xdr:rowOff>42862</xdr:rowOff>
    </xdr:from>
    <xdr:to>
      <xdr:col>5</xdr:col>
      <xdr:colOff>3914775</xdr:colOff>
      <xdr:row>220</xdr:row>
      <xdr:rowOff>152400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95250</xdr:colOff>
      <xdr:row>221</xdr:row>
      <xdr:rowOff>71437</xdr:rowOff>
    </xdr:from>
    <xdr:to>
      <xdr:col>5</xdr:col>
      <xdr:colOff>3914775</xdr:colOff>
      <xdr:row>232</xdr:row>
      <xdr:rowOff>142875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47625</xdr:colOff>
      <xdr:row>233</xdr:row>
      <xdr:rowOff>71437</xdr:rowOff>
    </xdr:from>
    <xdr:to>
      <xdr:col>5</xdr:col>
      <xdr:colOff>3914775</xdr:colOff>
      <xdr:row>244</xdr:row>
      <xdr:rowOff>161925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76201</xdr:colOff>
      <xdr:row>4</xdr:row>
      <xdr:rowOff>14288</xdr:rowOff>
    </xdr:from>
    <xdr:to>
      <xdr:col>3</xdr:col>
      <xdr:colOff>447675</xdr:colOff>
      <xdr:row>10</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44618</xdr:colOff>
      <xdr:row>3</xdr:row>
      <xdr:rowOff>47626</xdr:rowOff>
    </xdr:from>
    <xdr:to>
      <xdr:col>9</xdr:col>
      <xdr:colOff>611606</xdr:colOff>
      <xdr:row>12</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19049</xdr:colOff>
      <xdr:row>3</xdr:row>
      <xdr:rowOff>100012</xdr:rowOff>
    </xdr:from>
    <xdr:to>
      <xdr:col>3</xdr:col>
      <xdr:colOff>9525</xdr:colOff>
      <xdr:row>9</xdr:row>
      <xdr:rowOff>66676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66675</xdr:colOff>
      <xdr:row>3</xdr:row>
      <xdr:rowOff>33336</xdr:rowOff>
    </xdr:from>
    <xdr:to>
      <xdr:col>9</xdr:col>
      <xdr:colOff>809626</xdr:colOff>
      <xdr:row>10</xdr:row>
      <xdr:rowOff>133350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304800</xdr:colOff>
      <xdr:row>3</xdr:row>
      <xdr:rowOff>157162</xdr:rowOff>
    </xdr:from>
    <xdr:to>
      <xdr:col>6</xdr:col>
      <xdr:colOff>447675</xdr:colOff>
      <xdr:row>18</xdr:row>
      <xdr:rowOff>133350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466725</xdr:colOff>
      <xdr:row>28</xdr:row>
      <xdr:rowOff>47623</xdr:rowOff>
    </xdr:from>
    <xdr:to>
      <xdr:col>6</xdr:col>
      <xdr:colOff>161924</xdr:colOff>
      <xdr:row>44</xdr:row>
      <xdr:rowOff>47624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457200</xdr:colOff>
      <xdr:row>53</xdr:row>
      <xdr:rowOff>180974</xdr:rowOff>
    </xdr:from>
    <xdr:to>
      <xdr:col>6</xdr:col>
      <xdr:colOff>228600</xdr:colOff>
      <xdr:row>72</xdr:row>
      <xdr:rowOff>133350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xdr:row>
      <xdr:rowOff>147636</xdr:rowOff>
    </xdr:from>
    <xdr:to>
      <xdr:col>9</xdr:col>
      <xdr:colOff>438150</xdr:colOff>
      <xdr:row>15</xdr:row>
      <xdr:rowOff>304799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28574</xdr:colOff>
      <xdr:row>3</xdr:row>
      <xdr:rowOff>166686</xdr:rowOff>
    </xdr:from>
    <xdr:to>
      <xdr:col>9</xdr:col>
      <xdr:colOff>314324</xdr:colOff>
      <xdr:row>16</xdr:row>
      <xdr:rowOff>95249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A5:G34" totalsRowShown="0" headerRowDxfId="796" dataDxfId="795" tableBorderDxfId="794" dataCellStyle="Comma">
  <tableColumns count="7">
    <tableColumn id="1" name="Key Facts" dataDxfId="793"/>
    <tableColumn id="2" name="Australia      2006" dataDxfId="792" dataCellStyle="Comma"/>
    <tableColumn id="3" name="Australia       2011" dataDxfId="791" dataCellStyle="Comma"/>
    <tableColumn id="4" name="Australia        2016" dataDxfId="790" dataCellStyle="Comma"/>
    <tableColumn id="5" name="Northern Territory        2006" dataDxfId="789" dataCellStyle="Comma"/>
    <tableColumn id="6" name="Northern Territory       2011" dataDxfId="788" dataCellStyle="Comma"/>
    <tableColumn id="7" name="Northern Territory        2016" dataDxfId="787" dataCellStyle="Comma"/>
  </tableColumns>
  <tableStyleInfo name="TableStyleMedium1" showFirstColumn="0" showLastColumn="0" showRowStripes="1" showColumnStripes="0"/>
</table>
</file>

<file path=xl/tables/table10.xml><?xml version="1.0" encoding="utf-8"?>
<table xmlns="http://schemas.openxmlformats.org/spreadsheetml/2006/main" id="10" name="Table10" displayName="Table10" ref="J5:Q40" totalsRowShown="0" headerRowDxfId="703" dataDxfId="702" tableBorderDxfId="701">
  <tableColumns count="8">
    <tableColumn id="1" name="Column1" dataDxfId="700"/>
    <tableColumn id="2" name="Column2" dataDxfId="699"/>
    <tableColumn id="3" name="Column3" dataDxfId="698"/>
    <tableColumn id="4" name="Column4" dataDxfId="697"/>
    <tableColumn id="5" name="Column5" dataDxfId="696"/>
    <tableColumn id="6" name="Column6" dataDxfId="695"/>
    <tableColumn id="7" name="Column7" dataDxfId="694"/>
    <tableColumn id="9" name="Column9" dataDxfId="693"/>
  </tableColumns>
  <tableStyleInfo name="TableStyleMedium1" showFirstColumn="0" showLastColumn="0" showRowStripes="1" showColumnStripes="0"/>
</table>
</file>

<file path=xl/tables/table11.xml><?xml version="1.0" encoding="utf-8"?>
<table xmlns="http://schemas.openxmlformats.org/spreadsheetml/2006/main" id="11" name="Table11" displayName="Table11" ref="A5:H39" totalsRowShown="0" headerRowDxfId="692" dataDxfId="691" tableBorderDxfId="690">
  <tableColumns count="8">
    <tableColumn id="1" name="Column1" dataDxfId="689" dataCellStyle="rowfield"/>
    <tableColumn id="2" name="Column2" dataDxfId="688" dataCellStyle="Comma"/>
    <tableColumn id="3" name="Column3" dataDxfId="687" dataCellStyle="Comma"/>
    <tableColumn id="4" name="Column4" dataDxfId="686" dataCellStyle="Comma"/>
    <tableColumn id="5" name="Column5" dataDxfId="685" dataCellStyle="Comma"/>
    <tableColumn id="6" name="Column6" dataDxfId="684" dataCellStyle="Comma"/>
    <tableColumn id="7" name="Column7" dataDxfId="683" dataCellStyle="Comma"/>
    <tableColumn id="9" name="Column9" dataDxfId="682" dataCellStyle="cells"/>
  </tableColumns>
  <tableStyleInfo name="TableStyleMedium1" showFirstColumn="0" showLastColumn="0" showRowStripes="1" showColumnStripes="0"/>
</table>
</file>

<file path=xl/tables/table12.xml><?xml version="1.0" encoding="utf-8"?>
<table xmlns="http://schemas.openxmlformats.org/spreadsheetml/2006/main" id="12" name="Table12" displayName="Table12" ref="J5:Q39" totalsRowShown="0" headerRowDxfId="681" dataDxfId="680" tableBorderDxfId="679" dataCellStyle="cells">
  <tableColumns count="8">
    <tableColumn id="1" name="Column1" dataDxfId="678" dataCellStyle="rowfield"/>
    <tableColumn id="2" name="Column2" dataDxfId="677" dataCellStyle="cells"/>
    <tableColumn id="3" name="Column3" dataDxfId="676" dataCellStyle="cells"/>
    <tableColumn id="4" name="Column4" dataDxfId="675" dataCellStyle="cells"/>
    <tableColumn id="5" name="Column5" dataDxfId="674" dataCellStyle="cells"/>
    <tableColumn id="6" name="Column6" dataDxfId="673" dataCellStyle="cells"/>
    <tableColumn id="7" name="Column7" dataDxfId="672" dataCellStyle="cells"/>
    <tableColumn id="9" name="Column9" dataDxfId="671" dataCellStyle="cells"/>
  </tableColumns>
  <tableStyleInfo name="TableStyleMedium1" showFirstColumn="0" showLastColumn="0" showRowStripes="1" showColumnStripes="0"/>
</table>
</file>

<file path=xl/tables/table13.xml><?xml version="1.0" encoding="utf-8"?>
<table xmlns="http://schemas.openxmlformats.org/spreadsheetml/2006/main" id="14" name="Table14" displayName="Table14" ref="A6:H53" totalsRowShown="0" headerRowDxfId="670" dataDxfId="668" headerRowBorderDxfId="669" tableBorderDxfId="667" headerRowCellStyle="column field" dataCellStyle="Comma">
  <tableColumns count="8">
    <tableColumn id="1" name="Rank" dataDxfId="666"/>
    <tableColumn id="2" name="Birthplaces" dataDxfId="665" dataCellStyle="rowfield"/>
    <tableColumn id="3" name="Speaks English only" dataDxfId="664"/>
    <tableColumn id="4" name="Speaks English very well/well" dataDxfId="663"/>
    <tableColumn id="5" name="Speaks English not well/not at all" dataDxfId="662"/>
    <tableColumn id="6" name="Total Australian citizen" dataDxfId="661" dataCellStyle="Comma"/>
    <tableColumn id="7" name="Birthplace Citizenship rate" dataDxfId="660" dataCellStyle="Comma"/>
    <tableColumn id="8" name="Total population" dataDxfId="659" dataCellStyle="Comma"/>
  </tableColumns>
  <tableStyleInfo name="TableStyleMedium1" showFirstColumn="0" showLastColumn="0" showRowStripes="1" showColumnStripes="0"/>
</table>
</file>

<file path=xl/tables/table14.xml><?xml version="1.0" encoding="utf-8"?>
<table xmlns="http://schemas.openxmlformats.org/spreadsheetml/2006/main" id="15" name="Table15" displayName="Table15" ref="A5:F120" totalsRowShown="0" headerRowDxfId="658" dataDxfId="656" headerRowBorderDxfId="657" tableBorderDxfId="655">
  <tableColumns count="6">
    <tableColumn id="1" name="Religions" dataDxfId="654"/>
    <tableColumn id="2" name="2016 Census" dataDxfId="653"/>
    <tableColumn id="3" name="% of population" dataDxfId="652">
      <calculatedColumnFormula>B6/$B$120*100</calculatedColumnFormula>
    </tableColumn>
    <tableColumn id="4" name="% of responses" dataDxfId="651"/>
    <tableColumn id="5" name="2011" dataDxfId="650"/>
    <tableColumn id="6" name="% change 2011 - 2016" dataDxfId="649"/>
  </tableColumns>
  <tableStyleInfo name="TableStyleMedium1" showFirstColumn="0" showLastColumn="0" showRowStripes="1" showColumnStripes="0"/>
</table>
</file>

<file path=xl/tables/table15.xml><?xml version="1.0" encoding="utf-8"?>
<table xmlns="http://schemas.openxmlformats.org/spreadsheetml/2006/main" id="16" name="Table16" displayName="Table16" ref="A5:C98" totalsRowShown="0" headerRowDxfId="648" dataDxfId="646" headerRowBorderDxfId="647" tableBorderDxfId="645">
  <tableColumns count="3">
    <tableColumn id="1" name="Rank" dataDxfId="644"/>
    <tableColumn id="2" name="Religion - finest level" dataDxfId="643" dataCellStyle="rowfield"/>
    <tableColumn id="3" name="2016 counts" dataDxfId="642" dataCellStyle="cells"/>
  </tableColumns>
  <tableStyleInfo name="TableStyleMedium1" showFirstColumn="0" showLastColumn="0" showRowStripes="1" showColumnStripes="0"/>
</table>
</file>

<file path=xl/tables/table16.xml><?xml version="1.0" encoding="utf-8"?>
<table xmlns="http://schemas.openxmlformats.org/spreadsheetml/2006/main" id="18" name="Table18" displayName="Table18" ref="E5:G98" totalsRowShown="0" headerRowDxfId="641" dataDxfId="639" headerRowBorderDxfId="640" tableBorderDxfId="638">
  <tableColumns count="3">
    <tableColumn id="1" name="2011 counts" dataDxfId="637" dataCellStyle="cells"/>
    <tableColumn id="2" name="Religion - finest level" dataDxfId="636" dataCellStyle="rowfield"/>
    <tableColumn id="3" name="Rank" dataDxfId="635"/>
  </tableColumns>
  <tableStyleInfo name="TableStyleMedium1" showFirstColumn="0" showLastColumn="0" showRowStripes="1" showColumnStripes="0"/>
</table>
</file>

<file path=xl/tables/table17.xml><?xml version="1.0" encoding="utf-8"?>
<table xmlns="http://schemas.openxmlformats.org/spreadsheetml/2006/main" id="19" name="Table19" displayName="Table19" ref="A5:G188" totalsRowShown="0" headerRowDxfId="634" dataDxfId="632" headerRowBorderDxfId="633" tableBorderDxfId="631">
  <tableColumns count="7">
    <tableColumn id="1" name="Rank" dataDxfId="630"/>
    <tableColumn id="2" name="Ancestry" dataDxfId="629" dataCellStyle="rowfield"/>
    <tableColumn id="3" name="2016 Census" dataDxfId="628" dataCellStyle="Comma"/>
    <tableColumn id="4" name="% of population" dataDxfId="627"/>
    <tableColumn id="5" name="% of responses" dataDxfId="626"/>
    <tableColumn id="6" name="2011 Census" dataDxfId="625" dataCellStyle="Comma"/>
    <tableColumn id="7" name="% change 2011 - 2016" dataDxfId="624">
      <calculatedColumnFormula>(C6-F6)/F6*100</calculatedColumnFormula>
    </tableColumn>
  </tableColumns>
  <tableStyleInfo name="TableStyleMedium1" showFirstColumn="0" showLastColumn="0" showRowStripes="1" showColumnStripes="0"/>
</table>
</file>

<file path=xl/tables/table18.xml><?xml version="1.0" encoding="utf-8"?>
<table xmlns="http://schemas.openxmlformats.org/spreadsheetml/2006/main" id="20" name="Table20" displayName="Table20" ref="B197:C262" totalsRowShown="0" headerRowDxfId="623" dataDxfId="621" headerRowBorderDxfId="622" tableBorderDxfId="620">
  <tableColumns count="2">
    <tableColumn id="1" name="Ancestry (counts of less than 10)" dataDxfId="619" dataCellStyle="rowfield"/>
    <tableColumn id="2" name="2016 Census" dataDxfId="618" dataCellStyle="cells"/>
  </tableColumns>
  <tableStyleInfo name="TableStyleMedium1" showFirstColumn="0" showLastColumn="0" showRowStripes="1" showColumnStripes="0"/>
</table>
</file>

<file path=xl/tables/table19.xml><?xml version="1.0" encoding="utf-8"?>
<table xmlns="http://schemas.openxmlformats.org/spreadsheetml/2006/main" id="22" name="Table22" displayName="Table22" ref="A7:K41" totalsRowShown="0" headerRowDxfId="617" dataDxfId="616" tableBorderDxfId="615" headerRowCellStyle="Comma">
  <tableColumns count="11">
    <tableColumn id="1" name="1" dataDxfId="614"/>
    <tableColumn id="2" name="Australian" dataDxfId="613" dataCellStyle="rowfield"/>
    <tableColumn id="3" name=" 50,101 " dataDxfId="612" dataCellStyle="Comma"/>
    <tableColumn id="4" name=" 958 " dataDxfId="611" dataCellStyle="Comma"/>
    <tableColumn id="5" name=" 5,496 " dataDxfId="610" dataCellStyle="Comma"/>
    <tableColumn id="6" name=" 4,909 " dataDxfId="609" dataCellStyle="Comma"/>
    <tableColumn id="7" name=" 1,018 " dataDxfId="608" dataCellStyle="Comma"/>
    <tableColumn id="8" name=" 1,580 " dataDxfId="607" dataCellStyle="Comma"/>
    <tableColumn id="9" name=" 1,375 " dataDxfId="606" dataCellStyle="Comma"/>
    <tableColumn id="10" name=" 65,437 " dataDxfId="605" dataCellStyle="Comma"/>
    <tableColumn id="11" name="28.6" dataDxfId="604"/>
  </tableColumns>
  <tableStyleInfo name="TableStyleMedium1" showFirstColumn="0" showLastColumn="0" showRowStripes="1" showColumnStripes="0"/>
</table>
</file>

<file path=xl/tables/table2.xml><?xml version="1.0" encoding="utf-8"?>
<table xmlns="http://schemas.openxmlformats.org/spreadsheetml/2006/main" id="2" name="Table2" displayName="Table2" ref="A5:G130" totalsRowShown="0" tableBorderDxfId="786">
  <tableColumns count="7">
    <tableColumn id="1" name="Rank" dataDxfId="785"/>
    <tableColumn id="2" name="Birthplace" dataDxfId="784" dataCellStyle="rowfield"/>
    <tableColumn id="3" name="2016 Census" dataDxfId="783" dataCellStyle="Comma"/>
    <tableColumn id="4" name="% of Population" dataDxfId="782">
      <calculatedColumnFormula>C6/228838</calculatedColumnFormula>
    </tableColumn>
    <tableColumn id="5" name="2011 Census" dataDxfId="781" dataCellStyle="Comma"/>
    <tableColumn id="6" name="Change 2011 - 2016" dataDxfId="780" dataCellStyle="Comma">
      <calculatedColumnFormula>C6-E6</calculatedColumnFormula>
    </tableColumn>
    <tableColumn id="7" name="% Change 2011 - 2016" dataDxfId="779">
      <calculatedColumnFormula>F6/E6</calculatedColumnFormula>
    </tableColumn>
  </tableColumns>
  <tableStyleInfo name="TableStyleMedium1" showFirstColumn="0" showLastColumn="0" showRowStripes="1" showColumnStripes="0"/>
</table>
</file>

<file path=xl/tables/table20.xml><?xml version="1.0" encoding="utf-8"?>
<table xmlns="http://schemas.openxmlformats.org/spreadsheetml/2006/main" id="23" name="Table23" displayName="Table23" ref="A8:V15" totalsRowShown="0" headerRowDxfId="603" dataDxfId="601" headerRowBorderDxfId="602" tableBorderDxfId="600">
  <autoFilter ref="A8:V15"/>
  <tableColumns count="22">
    <tableColumn id="1" name="Column1" dataDxfId="599" dataCellStyle="rowfield"/>
    <tableColumn id="2" name="Column2" dataDxfId="598"/>
    <tableColumn id="3" name="Column3" dataDxfId="597"/>
    <tableColumn id="4" name="Column4" dataDxfId="596"/>
    <tableColumn id="5" name="Column5" dataDxfId="595"/>
    <tableColumn id="6" name="Column6" dataDxfId="594"/>
    <tableColumn id="7" name="Column7" dataDxfId="593"/>
    <tableColumn id="8" name="Column8" dataDxfId="592"/>
    <tableColumn id="9" name="Column9" dataDxfId="591"/>
    <tableColumn id="10" name="Column10" dataDxfId="590"/>
    <tableColumn id="11" name="Column11" dataDxfId="589"/>
    <tableColumn id="12" name="Column12" dataDxfId="588"/>
    <tableColumn id="13" name="Column13" dataDxfId="587"/>
    <tableColumn id="14" name="Column14" dataDxfId="586"/>
    <tableColumn id="15" name="Column15" dataDxfId="585"/>
    <tableColumn id="16" name="Column16" dataDxfId="584"/>
    <tableColumn id="17" name="Column17" dataDxfId="583"/>
    <tableColumn id="18" name="Column18" dataDxfId="582"/>
    <tableColumn id="19" name="Column19" dataDxfId="581"/>
    <tableColumn id="20" name="Column20" dataDxfId="580"/>
    <tableColumn id="21" name="Column21" dataDxfId="579"/>
    <tableColumn id="22" name="Column22" dataDxfId="578"/>
  </tableColumns>
  <tableStyleInfo name="TableStyleLight1" showFirstColumn="0" showLastColumn="0" showRowStripes="1" showColumnStripes="0"/>
</table>
</file>

<file path=xl/tables/table21.xml><?xml version="1.0" encoding="utf-8"?>
<table xmlns="http://schemas.openxmlformats.org/spreadsheetml/2006/main" id="24" name="Table24" displayName="Table24" ref="A18:V39" totalsRowShown="0" headerRowDxfId="577" dataDxfId="575" headerRowBorderDxfId="576" tableBorderDxfId="574">
  <tableColumns count="22">
    <tableColumn id="1" name="Industry (% of those working)" dataDxfId="573" dataCellStyle="rowfield"/>
    <tableColumn id="2" name="Column1" dataDxfId="572" dataCellStyle="cells"/>
    <tableColumn id="3" name="Column2" dataDxfId="571"/>
    <tableColumn id="4" name="Column3" dataDxfId="570"/>
    <tableColumn id="5" name="Column4" dataDxfId="569"/>
    <tableColumn id="6" name="Column5" dataDxfId="568"/>
    <tableColumn id="7" name="Column6" dataDxfId="567"/>
    <tableColumn id="8" name="Column7" dataDxfId="566"/>
    <tableColumn id="9" name="Column8" dataDxfId="565"/>
    <tableColumn id="10" name="Column9" dataDxfId="564"/>
    <tableColumn id="11" name="Column10" dataDxfId="563"/>
    <tableColumn id="12" name="Column11" dataDxfId="562"/>
    <tableColumn id="13" name="Column12" dataDxfId="561"/>
    <tableColumn id="14" name="Column13" dataDxfId="560"/>
    <tableColumn id="15" name="Column14" dataDxfId="559"/>
    <tableColumn id="16" name="Column15" dataDxfId="558"/>
    <tableColumn id="17" name="Column16" dataDxfId="557"/>
    <tableColumn id="18" name="Column17" dataDxfId="556"/>
    <tableColumn id="19" name="Column18" dataDxfId="555"/>
    <tableColumn id="20" name="Column19" dataDxfId="554"/>
    <tableColumn id="21" name="Column20" dataDxfId="553"/>
    <tableColumn id="22" name="Column21" dataDxfId="552"/>
  </tableColumns>
  <tableStyleInfo name="TableStyleLight1" showFirstColumn="0" showLastColumn="0" showRowStripes="1" showColumnStripes="0"/>
</table>
</file>

<file path=xl/tables/table22.xml><?xml version="1.0" encoding="utf-8"?>
<table xmlns="http://schemas.openxmlformats.org/spreadsheetml/2006/main" id="26" name="Table26" displayName="Table26" ref="A41:V51" totalsRowShown="0" headerRowDxfId="551" dataDxfId="550" tableBorderDxfId="549">
  <autoFilter ref="A41:V51"/>
  <tableColumns count="22">
    <tableColumn id="1" name="Column1" dataDxfId="548" dataCellStyle="rowfield"/>
    <tableColumn id="2" name="Column2" dataDxfId="547"/>
    <tableColumn id="3" name="Column3" dataDxfId="546"/>
    <tableColumn id="4" name="Column4" dataDxfId="545"/>
    <tableColumn id="5" name="Column5" dataDxfId="544"/>
    <tableColumn id="6" name="Column6" dataDxfId="543"/>
    <tableColumn id="7" name="Column7" dataDxfId="542"/>
    <tableColumn id="8" name="Column8" dataDxfId="541"/>
    <tableColumn id="9" name="Column9" dataDxfId="540"/>
    <tableColumn id="10" name="Column10" dataDxfId="539"/>
    <tableColumn id="11" name="Column11" dataDxfId="538"/>
    <tableColumn id="12" name="Column12" dataDxfId="537"/>
    <tableColumn id="13" name="Column13" dataDxfId="536"/>
    <tableColumn id="14" name="Column14" dataDxfId="535"/>
    <tableColumn id="15" name="Column15" dataDxfId="534"/>
    <tableColumn id="16" name="Column16" dataDxfId="533"/>
    <tableColumn id="17" name="Column17" dataDxfId="532"/>
    <tableColumn id="18" name="Column18" dataDxfId="531" dataCellStyle="rowfield 2"/>
    <tableColumn id="19" name="Column19" dataDxfId="530"/>
    <tableColumn id="20" name="Column20" dataDxfId="529"/>
    <tableColumn id="21" name="Column21" dataDxfId="528"/>
    <tableColumn id="22" name="Column22" dataDxfId="527"/>
  </tableColumns>
  <tableStyleInfo name="TableStyleLight1" showFirstColumn="0" showLastColumn="0" showRowStripes="1" showColumnStripes="0"/>
</table>
</file>

<file path=xl/tables/table23.xml><?xml version="1.0" encoding="utf-8"?>
<table xmlns="http://schemas.openxmlformats.org/spreadsheetml/2006/main" id="29" name="Table29" displayName="Table29" ref="A53:V61" totalsRowShown="0" headerRowDxfId="526" dataDxfId="525" tableBorderDxfId="524">
  <autoFilter ref="A53:V61"/>
  <tableColumns count="22">
    <tableColumn id="1" name="Column1" dataDxfId="523" dataCellStyle="rowfield"/>
    <tableColumn id="2" name="Column2" dataDxfId="522"/>
    <tableColumn id="3" name="Column3" dataDxfId="521"/>
    <tableColumn id="4" name="Column4" dataDxfId="520"/>
    <tableColumn id="5" name="Column5" dataDxfId="519"/>
    <tableColumn id="6" name="Column6" dataDxfId="518"/>
    <tableColumn id="7" name="Column7" dataDxfId="517"/>
    <tableColumn id="8" name="Column8" dataDxfId="516"/>
    <tableColumn id="9" name="Column9" dataDxfId="515"/>
    <tableColumn id="10" name="Column10" dataDxfId="514"/>
    <tableColumn id="11" name="Column11" dataDxfId="513"/>
    <tableColumn id="12" name="Column12" dataDxfId="512"/>
    <tableColumn id="13" name="Column13" dataDxfId="511"/>
    <tableColumn id="14" name="Column14" dataDxfId="510"/>
    <tableColumn id="15" name="Column15" dataDxfId="509"/>
    <tableColumn id="16" name="Column16" dataDxfId="508"/>
    <tableColumn id="17" name="Column17" dataDxfId="507"/>
    <tableColumn id="18" name="Column18" dataDxfId="506"/>
    <tableColumn id="19" name="Column19" dataDxfId="505"/>
    <tableColumn id="20" name="Column20" dataDxfId="504"/>
    <tableColumn id="21" name="Column21" dataDxfId="503"/>
    <tableColumn id="22" name="Column22" dataDxfId="502"/>
  </tableColumns>
  <tableStyleInfo name="TableStyleLight1" showFirstColumn="0" showLastColumn="0" showRowStripes="1" showColumnStripes="0"/>
</table>
</file>

<file path=xl/tables/table24.xml><?xml version="1.0" encoding="utf-8"?>
<table xmlns="http://schemas.openxmlformats.org/spreadsheetml/2006/main" id="30" name="Table30" displayName="Table30" ref="A9:U15" totalsRowShown="0" headerRowDxfId="501" dataDxfId="500" tableBorderDxfId="499" headerRowCellStyle="cells" dataCellStyle="cells">
  <autoFilter ref="A9:U15"/>
  <tableColumns count="21">
    <tableColumn id="1" name="Column1" dataDxfId="498" dataCellStyle="column field"/>
    <tableColumn id="2" name="Column2" dataDxfId="497" dataCellStyle="cells"/>
    <tableColumn id="3" name="Column3" dataDxfId="496"/>
    <tableColumn id="4" name="Column4" dataDxfId="495" dataCellStyle="cells"/>
    <tableColumn id="5" name="Column5" dataDxfId="494" dataCellStyle="cells"/>
    <tableColumn id="6" name="Column6" dataDxfId="493" dataCellStyle="cells"/>
    <tableColumn id="7" name="Column7" dataDxfId="492" dataCellStyle="cells"/>
    <tableColumn id="8" name="Column8" dataDxfId="491" dataCellStyle="cells"/>
    <tableColumn id="9" name="Column9" dataDxfId="490" dataCellStyle="cells"/>
    <tableColumn id="10" name="Column10" dataDxfId="489" dataCellStyle="cells"/>
    <tableColumn id="11" name="Column11" dataDxfId="488" dataCellStyle="cells"/>
    <tableColumn id="12" name="Column12" dataDxfId="487" dataCellStyle="cells"/>
    <tableColumn id="13" name="Column13" dataDxfId="486" dataCellStyle="cells"/>
    <tableColumn id="14" name="Column14" dataDxfId="485" dataCellStyle="cells"/>
    <tableColumn id="15" name="Column15" dataDxfId="484" dataCellStyle="cells"/>
    <tableColumn id="16" name="Column16" dataDxfId="483" dataCellStyle="cells"/>
    <tableColumn id="17" name="Column17" dataDxfId="482" dataCellStyle="cells"/>
    <tableColumn id="18" name="Column18" dataDxfId="481" dataCellStyle="cells"/>
    <tableColumn id="19" name="Column19" dataDxfId="480" dataCellStyle="cells"/>
    <tableColumn id="20" name="Column20" dataDxfId="479" dataCellStyle="cells"/>
    <tableColumn id="21" name="Column21" dataDxfId="478" dataCellStyle="cells"/>
  </tableColumns>
  <tableStyleInfo name="TableStyleLight1" showFirstColumn="0" showLastColumn="0" showRowStripes="1" showColumnStripes="0"/>
</table>
</file>

<file path=xl/tables/table25.xml><?xml version="1.0" encoding="utf-8"?>
<table xmlns="http://schemas.openxmlformats.org/spreadsheetml/2006/main" id="31" name="Table31" displayName="Table31" ref="A19:U40" totalsRowShown="0" headerRowDxfId="477" dataDxfId="476" tableBorderDxfId="475" headerRowCellStyle="cells" dataCellStyle="cells">
  <autoFilter ref="A19:U40"/>
  <tableColumns count="21">
    <tableColumn id="1" name="Column1" dataDxfId="474" dataCellStyle="column field"/>
    <tableColumn id="2" name="Column2" dataDxfId="473" dataCellStyle="cells"/>
    <tableColumn id="3" name="Column3" dataDxfId="472"/>
    <tableColumn id="4" name="Column4" dataDxfId="471" dataCellStyle="cells"/>
    <tableColumn id="5" name="Column5" dataDxfId="470" dataCellStyle="cells"/>
    <tableColumn id="6" name="Column6" dataDxfId="469" dataCellStyle="cells"/>
    <tableColumn id="7" name="Column7" dataDxfId="468" dataCellStyle="cells"/>
    <tableColumn id="8" name="Column8" dataDxfId="467" dataCellStyle="cells"/>
    <tableColumn id="9" name="Column9" dataDxfId="466" dataCellStyle="cells"/>
    <tableColumn id="10" name="Column10" dataDxfId="465" dataCellStyle="cells"/>
    <tableColumn id="11" name="Column11" dataDxfId="464" dataCellStyle="cells"/>
    <tableColumn id="12" name="Column12" dataDxfId="463" dataCellStyle="cells"/>
    <tableColumn id="13" name="Column13" dataDxfId="462" dataCellStyle="cells"/>
    <tableColumn id="14" name="Column14" dataDxfId="461" dataCellStyle="cells"/>
    <tableColumn id="15" name="Column15" dataDxfId="460" dataCellStyle="cells"/>
    <tableColumn id="16" name="Column16" dataDxfId="459" dataCellStyle="cells"/>
    <tableColumn id="17" name="Column17" dataDxfId="458" dataCellStyle="cells"/>
    <tableColumn id="18" name="Column18" dataDxfId="457" dataCellStyle="cells"/>
    <tableColumn id="19" name="Column19" dataDxfId="456" dataCellStyle="cells"/>
    <tableColumn id="20" name="Column20" dataDxfId="455" dataCellStyle="cells"/>
    <tableColumn id="21" name="Column21" dataDxfId="454" dataCellStyle="cells"/>
  </tableColumns>
  <tableStyleInfo name="TableStyleLight1" showFirstColumn="0" showLastColumn="0" showRowStripes="1" showColumnStripes="0"/>
</table>
</file>

<file path=xl/tables/table26.xml><?xml version="1.0" encoding="utf-8"?>
<table xmlns="http://schemas.openxmlformats.org/spreadsheetml/2006/main" id="32" name="Table32" displayName="Table32" ref="A42:U52" totalsRowShown="0" headerRowDxfId="453" dataDxfId="452" tableBorderDxfId="451" headerRowCellStyle="cells" dataCellStyle="cells">
  <autoFilter ref="A42:U52"/>
  <tableColumns count="21">
    <tableColumn id="1" name="Column1" dataDxfId="450" dataCellStyle="column field"/>
    <tableColumn id="2" name="Column2" dataDxfId="449" dataCellStyle="cells"/>
    <tableColumn id="3" name="Column3" dataDxfId="448"/>
    <tableColumn id="4" name="Column4" dataDxfId="447" dataCellStyle="cells"/>
    <tableColumn id="5" name="Column5" dataDxfId="446" dataCellStyle="cells"/>
    <tableColumn id="6" name="Column6" dataDxfId="445" dataCellStyle="cells"/>
    <tableColumn id="7" name="Column7" dataDxfId="444" dataCellStyle="cells"/>
    <tableColumn id="8" name="Column8" dataDxfId="443" dataCellStyle="cells"/>
    <tableColumn id="9" name="Column9" dataDxfId="442" dataCellStyle="cells"/>
    <tableColumn id="10" name="Column10" dataDxfId="441" dataCellStyle="cells"/>
    <tableColumn id="11" name="Column11" dataDxfId="440" dataCellStyle="cells"/>
    <tableColumn id="12" name="Column12" dataDxfId="439" dataCellStyle="cells"/>
    <tableColumn id="13" name="Column13" dataDxfId="438" dataCellStyle="cells"/>
    <tableColumn id="14" name="Column14" dataDxfId="437" dataCellStyle="cells"/>
    <tableColumn id="15" name="Column15" dataDxfId="436" dataCellStyle="cells"/>
    <tableColumn id="16" name="Column16" dataDxfId="435" dataCellStyle="cells"/>
    <tableColumn id="17" name="Column17" dataDxfId="434" dataCellStyle="cells"/>
    <tableColumn id="18" name="Column18" dataDxfId="433" dataCellStyle="cells"/>
    <tableColumn id="19" name="Column19" dataDxfId="432" dataCellStyle="cells"/>
    <tableColumn id="20" name="Column20" dataDxfId="431" dataCellStyle="cells"/>
    <tableColumn id="21" name="Column21" dataDxfId="430" dataCellStyle="cells"/>
  </tableColumns>
  <tableStyleInfo name="TableStyleLight1" showFirstColumn="0" showLastColumn="0" showRowStripes="1" showColumnStripes="0"/>
</table>
</file>

<file path=xl/tables/table27.xml><?xml version="1.0" encoding="utf-8"?>
<table xmlns="http://schemas.openxmlformats.org/spreadsheetml/2006/main" id="33" name="Table33" displayName="Table33" ref="A54:U62" totalsRowShown="0" headerRowDxfId="429" dataDxfId="428" tableBorderDxfId="427" headerRowCellStyle="cells" dataCellStyle="cells">
  <autoFilter ref="A54:U62"/>
  <tableColumns count="21">
    <tableColumn id="1" name="Column1" dataDxfId="426" dataCellStyle="column field"/>
    <tableColumn id="2" name="Column2" dataDxfId="425" dataCellStyle="cells"/>
    <tableColumn id="3" name="Column3" dataDxfId="424"/>
    <tableColumn id="4" name="Column4" dataDxfId="423" dataCellStyle="cells"/>
    <tableColumn id="5" name="Column5" dataDxfId="422" dataCellStyle="cells"/>
    <tableColumn id="6" name="Column6" dataDxfId="421" dataCellStyle="cells"/>
    <tableColumn id="7" name="Column7" dataDxfId="420" dataCellStyle="cells"/>
    <tableColumn id="8" name="Column8" dataDxfId="419" dataCellStyle="cells"/>
    <tableColumn id="9" name="Column9" dataDxfId="418" dataCellStyle="cells"/>
    <tableColumn id="10" name="Column10" dataDxfId="417" dataCellStyle="cells"/>
    <tableColumn id="11" name="Column11" dataDxfId="416" dataCellStyle="cells"/>
    <tableColumn id="12" name="Column12" dataDxfId="415" dataCellStyle="cells"/>
    <tableColumn id="13" name="Column13" dataDxfId="414" dataCellStyle="cells"/>
    <tableColumn id="14" name="Column14" dataDxfId="413" dataCellStyle="cells"/>
    <tableColumn id="15" name="Column15" dataDxfId="412" dataCellStyle="cells"/>
    <tableColumn id="16" name="Column16" dataDxfId="411" dataCellStyle="cells"/>
    <tableColumn id="17" name="Column17" dataDxfId="410" dataCellStyle="cells"/>
    <tableColumn id="18" name="Column18" dataDxfId="409" dataCellStyle="cells"/>
    <tableColumn id="19" name="Column19" dataDxfId="408" dataCellStyle="cells"/>
    <tableColumn id="20" name="Column20" dataDxfId="407" dataCellStyle="cells"/>
    <tableColumn id="21" name="Column21" dataDxfId="406" dataCellStyle="cells"/>
  </tableColumns>
  <tableStyleInfo name="TableStyleLight1" showFirstColumn="0" showLastColumn="0" showRowStripes="1" showColumnStripes="0"/>
</table>
</file>

<file path=xl/tables/table28.xml><?xml version="1.0" encoding="utf-8"?>
<table xmlns="http://schemas.openxmlformats.org/spreadsheetml/2006/main" id="34" name="Table34" displayName="Table34" ref="A13:U19" totalsRowShown="0" headerRowDxfId="405" dataDxfId="404" tableBorderDxfId="403" headerRowCellStyle="cells" dataCellStyle="cells">
  <autoFilter ref="A13:U19"/>
  <tableColumns count="21">
    <tableColumn id="1" name="Column1" dataDxfId="402" dataCellStyle="column field"/>
    <tableColumn id="2" name="Column2" dataDxfId="401" dataCellStyle="cells"/>
    <tableColumn id="3" name="Column3" dataDxfId="400" dataCellStyle="cells"/>
    <tableColumn id="4" name="Column4" dataDxfId="399" dataCellStyle="cells"/>
    <tableColumn id="5" name="Column5" dataDxfId="398" dataCellStyle="cells"/>
    <tableColumn id="6" name="Column6" dataDxfId="397" dataCellStyle="cells"/>
    <tableColumn id="7" name="Column7" dataDxfId="396" dataCellStyle="cells"/>
    <tableColumn id="8" name="Column8" dataDxfId="395" dataCellStyle="cells"/>
    <tableColumn id="9" name="Column9" dataDxfId="394" dataCellStyle="cells"/>
    <tableColumn id="10" name="Column10" dataDxfId="393" dataCellStyle="cells"/>
    <tableColumn id="11" name="Column11" dataDxfId="392" dataCellStyle="cells"/>
    <tableColumn id="12" name="Column12" dataDxfId="391" dataCellStyle="cells"/>
    <tableColumn id="13" name="Column13" dataDxfId="390" dataCellStyle="cells"/>
    <tableColumn id="14" name="Column14" dataDxfId="389" dataCellStyle="cells"/>
    <tableColumn id="15" name="Column15" dataDxfId="388" dataCellStyle="cells"/>
    <tableColumn id="16" name="Column16" dataDxfId="387" dataCellStyle="cells"/>
    <tableColumn id="17" name="Column17" dataDxfId="386" dataCellStyle="cells"/>
    <tableColumn id="18" name="Column18" dataDxfId="385" dataCellStyle="cells"/>
    <tableColumn id="19" name="Column19" dataDxfId="384" dataCellStyle="cells"/>
    <tableColumn id="20" name="Column20" dataDxfId="383" dataCellStyle="cells"/>
    <tableColumn id="21" name="Column21" dataDxfId="382" dataCellStyle="cells"/>
  </tableColumns>
  <tableStyleInfo name="TableStyleLight1" showFirstColumn="0" showLastColumn="0" showRowStripes="1" showColumnStripes="0"/>
</table>
</file>

<file path=xl/tables/table29.xml><?xml version="1.0" encoding="utf-8"?>
<table xmlns="http://schemas.openxmlformats.org/spreadsheetml/2006/main" id="35" name="Table35" displayName="Table35" ref="A23:U44" totalsRowShown="0" headerRowDxfId="381" dataDxfId="380" tableBorderDxfId="379" headerRowCellStyle="cells 3" dataCellStyle="cells 3">
  <autoFilter ref="A23:U44"/>
  <tableColumns count="21">
    <tableColumn id="1" name="Column1" dataDxfId="378" dataCellStyle="column field"/>
    <tableColumn id="2" name="Column2" dataDxfId="377" dataCellStyle="cells"/>
    <tableColumn id="3" name="Column3" dataDxfId="376" dataCellStyle="cells"/>
    <tableColumn id="4" name="Column4" dataDxfId="375" dataCellStyle="cells"/>
    <tableColumn id="5" name="Column5" dataDxfId="374" dataCellStyle="cells"/>
    <tableColumn id="6" name="Column6" dataDxfId="373" dataCellStyle="cells"/>
    <tableColumn id="7" name="Column7" dataDxfId="372" dataCellStyle="cells"/>
    <tableColumn id="8" name="Column8" dataDxfId="371" dataCellStyle="cells"/>
    <tableColumn id="9" name="Column9" dataDxfId="370" dataCellStyle="cells"/>
    <tableColumn id="10" name="Column10" dataDxfId="369" dataCellStyle="cells"/>
    <tableColumn id="11" name="Column11" dataDxfId="368" dataCellStyle="cells"/>
    <tableColumn id="12" name="Column12" dataDxfId="367" dataCellStyle="cells 3"/>
    <tableColumn id="13" name="Column13" dataDxfId="366" dataCellStyle="cells 3"/>
    <tableColumn id="14" name="Column14" dataDxfId="365" dataCellStyle="cells 3"/>
    <tableColumn id="15" name="Column15" dataDxfId="364" dataCellStyle="cells 3"/>
    <tableColumn id="16" name="Column16" dataDxfId="363" dataCellStyle="cells 3"/>
    <tableColumn id="17" name="Column17" dataDxfId="362" dataCellStyle="cells 3"/>
    <tableColumn id="18" name="Column18" dataDxfId="361" dataCellStyle="cells 3"/>
    <tableColumn id="19" name="Column19" dataDxfId="360" dataCellStyle="cells 3"/>
    <tableColumn id="20" name="Column20" dataDxfId="359" dataCellStyle="cells 3"/>
    <tableColumn id="21" name="Column21" dataDxfId="358" dataCellStyle="cells 3"/>
  </tableColumns>
  <tableStyleInfo name="TableStyleLight1" showFirstColumn="0" showLastColumn="0" showRowStripes="1" showColumnStripes="0"/>
</table>
</file>

<file path=xl/tables/table3.xml><?xml version="1.0" encoding="utf-8"?>
<table xmlns="http://schemas.openxmlformats.org/spreadsheetml/2006/main" id="3" name="Table3" displayName="Table3" ref="A132:G178" totalsRowShown="0" tableBorderDxfId="778">
  <tableColumns count="7">
    <tableColumn id="1" name="Rank" dataDxfId="777"/>
    <tableColumn id="2" name="Birthplace (less than 10 people)" dataDxfId="776" dataCellStyle="rowfield"/>
    <tableColumn id="3" name="2016 Census" dataDxfId="775" dataCellStyle="Comma"/>
    <tableColumn id="4" name="% of Population" dataDxfId="774">
      <calculatedColumnFormula>C133/228838</calculatedColumnFormula>
    </tableColumn>
    <tableColumn id="5" name="2011 Census" dataDxfId="773" dataCellStyle="cells"/>
    <tableColumn id="6" name="Change 2011 - 2016" dataDxfId="772" dataCellStyle="Comma">
      <calculatedColumnFormula>C133-E133</calculatedColumnFormula>
    </tableColumn>
    <tableColumn id="7" name="% Change 2011 - 2016" dataDxfId="771"/>
  </tableColumns>
  <tableStyleInfo name="TableStyleLight8" showFirstColumn="0" showLastColumn="0" showRowStripes="1" showColumnStripes="0"/>
</table>
</file>

<file path=xl/tables/table30.xml><?xml version="1.0" encoding="utf-8"?>
<table xmlns="http://schemas.openxmlformats.org/spreadsheetml/2006/main" id="36" name="Table36" displayName="Table36" ref="A46:U56" totalsRowShown="0" headerRowDxfId="357" dataDxfId="356" tableBorderDxfId="355" headerRowCellStyle="cells 3" dataCellStyle="cells 3">
  <autoFilter ref="A46:U56"/>
  <tableColumns count="21">
    <tableColumn id="1" name="Column1" dataDxfId="354" dataCellStyle="column field"/>
    <tableColumn id="2" name="Column2" dataDxfId="353" dataCellStyle="cells 3"/>
    <tableColumn id="3" name="Column3" dataDxfId="352" dataCellStyle="cells 3"/>
    <tableColumn id="4" name="Column4" dataDxfId="351" dataCellStyle="cells 3"/>
    <tableColumn id="5" name="Column5" dataDxfId="350" dataCellStyle="cells 3"/>
    <tableColumn id="6" name="Column6" dataDxfId="349" dataCellStyle="cells 3"/>
    <tableColumn id="7" name="Column7" dataDxfId="348" dataCellStyle="cells 3"/>
    <tableColumn id="8" name="Column8" dataDxfId="347" dataCellStyle="cells 3"/>
    <tableColumn id="9" name="Column9" dataDxfId="346" dataCellStyle="cells 3"/>
    <tableColumn id="10" name="Column10" dataDxfId="345" dataCellStyle="cells 3"/>
    <tableColumn id="11" name="Column11" dataDxfId="344" dataCellStyle="cells 3"/>
    <tableColumn id="12" name="Column12" dataDxfId="343" dataCellStyle="cells 3"/>
    <tableColumn id="13" name="Column13" dataDxfId="342" dataCellStyle="cells 3"/>
    <tableColumn id="14" name="Column14" dataDxfId="341" dataCellStyle="cells 3"/>
    <tableColumn id="15" name="Column15" dataDxfId="340" dataCellStyle="cells 3"/>
    <tableColumn id="16" name="Column16" dataDxfId="339" dataCellStyle="cells 3"/>
    <tableColumn id="17" name="Column17" dataDxfId="338" dataCellStyle="cells 3"/>
    <tableColumn id="18" name="Column18" dataDxfId="337" dataCellStyle="cells 3"/>
    <tableColumn id="19" name="Column19" dataDxfId="336" dataCellStyle="cells 3"/>
    <tableColumn id="20" name="Column20" dataDxfId="335" dataCellStyle="cells 3"/>
    <tableColumn id="21" name="Column21" dataDxfId="334" dataCellStyle="cells 3"/>
  </tableColumns>
  <tableStyleInfo name="TableStyleLight1" showFirstColumn="0" showLastColumn="0" showRowStripes="1" showColumnStripes="0"/>
</table>
</file>

<file path=xl/tables/table31.xml><?xml version="1.0" encoding="utf-8"?>
<table xmlns="http://schemas.openxmlformats.org/spreadsheetml/2006/main" id="37" name="Table37" displayName="Table37" ref="A58:U66" totalsRowShown="0" headerRowDxfId="333" dataDxfId="332" tableBorderDxfId="331" headerRowCellStyle="cells 3" dataCellStyle="cells 3">
  <autoFilter ref="A58:U66"/>
  <tableColumns count="21">
    <tableColumn id="1" name="Column1" dataDxfId="330" dataCellStyle="column field"/>
    <tableColumn id="2" name="Column2" dataDxfId="329" dataCellStyle="cells"/>
    <tableColumn id="3" name="Column3" dataDxfId="328" dataCellStyle="cells"/>
    <tableColumn id="4" name="Column4" dataDxfId="327" dataCellStyle="cells"/>
    <tableColumn id="5" name="Column5" dataDxfId="326" dataCellStyle="cells"/>
    <tableColumn id="6" name="Column6" dataDxfId="325" dataCellStyle="cells"/>
    <tableColumn id="7" name="Column7" dataDxfId="324" dataCellStyle="cells"/>
    <tableColumn id="8" name="Column8" dataDxfId="323" dataCellStyle="cells"/>
    <tableColumn id="9" name="Column9" dataDxfId="322" dataCellStyle="cells"/>
    <tableColumn id="10" name="Column10" dataDxfId="321" dataCellStyle="cells"/>
    <tableColumn id="11" name="Column11" dataDxfId="320" dataCellStyle="cells"/>
    <tableColumn id="12" name="Column12" dataDxfId="319" dataCellStyle="cells 3"/>
    <tableColumn id="13" name="Column13" dataDxfId="318" dataCellStyle="cells 3"/>
    <tableColumn id="14" name="Column14" dataDxfId="317" dataCellStyle="cells 3"/>
    <tableColumn id="15" name="Column15" dataDxfId="316" dataCellStyle="cells 3"/>
    <tableColumn id="16" name="Column16" dataDxfId="315" dataCellStyle="cells 3"/>
    <tableColumn id="17" name="Column17" dataDxfId="314" dataCellStyle="cells 3"/>
    <tableColumn id="18" name="Column18" dataDxfId="313" dataCellStyle="cells 3"/>
    <tableColumn id="19" name="Column19" dataDxfId="312" dataCellStyle="cells 3"/>
    <tableColumn id="20" name="Column20" dataDxfId="311" dataCellStyle="cells 3"/>
    <tableColumn id="21" name="Column21" dataDxfId="310" dataCellStyle="cells 3"/>
  </tableColumns>
  <tableStyleInfo name="TableStyleLight1" showFirstColumn="0" showLastColumn="0" showRowStripes="1" showColumnStripes="0"/>
</table>
</file>

<file path=xl/tables/table32.xml><?xml version="1.0" encoding="utf-8"?>
<table xmlns="http://schemas.openxmlformats.org/spreadsheetml/2006/main" id="56" name="Table56" displayName="Table56" ref="B239:J252" totalsRowShown="0" headerRowDxfId="309" dataDxfId="307" headerRowBorderDxfId="308" tableBorderDxfId="306" dataCellStyle="cells">
  <tableColumns count="9">
    <tableColumn id="1" name="Religion" dataDxfId="305"/>
    <tableColumn id="2" name="Australia" dataDxfId="304" dataCellStyle="cells"/>
    <tableColumn id="3" name="Overseas" dataDxfId="303" dataCellStyle="cells"/>
    <tableColumn id="4" name="Not stated" dataDxfId="302" dataCellStyle="cells"/>
    <tableColumn id="5" name="0-14" dataDxfId="301" dataCellStyle="cells"/>
    <tableColumn id="6" name="15-24" dataDxfId="300" dataCellStyle="cells"/>
    <tableColumn id="7" name="25-44" dataDxfId="299" dataCellStyle="cells"/>
    <tableColumn id="8" name="45-64" dataDxfId="298" dataCellStyle="cells"/>
    <tableColumn id="9" name="65+" dataDxfId="297" dataCellStyle="cells"/>
  </tableColumns>
  <tableStyleInfo name="TableStyleMedium1" showFirstColumn="0" showLastColumn="0" showRowStripes="1" showColumnStripes="0"/>
</table>
</file>

<file path=xl/tables/table33.xml><?xml version="1.0" encoding="utf-8"?>
<table xmlns="http://schemas.openxmlformats.org/spreadsheetml/2006/main" id="57" name="Table57" displayName="Table57" ref="B210:I232" totalsRowShown="0" headerRowDxfId="296" headerRowBorderDxfId="295" tableBorderDxfId="294">
  <tableColumns count="8">
    <tableColumn id="1" name="Religion" dataDxfId="293" dataCellStyle="rowfield 3"/>
    <tableColumn id="2" name="Males" dataDxfId="292" dataCellStyle="cells 3"/>
    <tableColumn id="3" name="Females" dataDxfId="291" dataCellStyle="cells 3"/>
    <tableColumn id="4" name="Persons" dataDxfId="290" dataCellStyle="cells 3"/>
    <tableColumn id="5" name="% of population" dataDxfId="289" dataCellStyle="Percent">
      <calculatedColumnFormula>Table57[[#This Row],[Persons]]/$E$232</calculatedColumnFormula>
    </tableColumn>
    <tableColumn id="6" name="2011 Census" dataDxfId="288"/>
    <tableColumn id="7" name="Change 2011-2016" dataDxfId="287">
      <calculatedColumnFormula>E211-G211</calculatedColumnFormula>
    </tableColumn>
    <tableColumn id="8" name="% change" dataDxfId="286">
      <calculatedColumnFormula>H211/G211*100</calculatedColumnFormula>
    </tableColumn>
  </tableColumns>
  <tableStyleInfo name="TableStyleMedium1" showFirstColumn="0" showLastColumn="0" showRowStripes="1" showColumnStripes="0"/>
</table>
</file>

<file path=xl/tables/table34.xml><?xml version="1.0" encoding="utf-8"?>
<table xmlns="http://schemas.openxmlformats.org/spreadsheetml/2006/main" id="58" name="Table58" displayName="Table58" ref="B193:J205" totalsRowShown="0" headerRowDxfId="285" dataDxfId="283" headerRowBorderDxfId="284" tableBorderDxfId="282" dataCellStyle="cells">
  <sortState ref="B194:K205">
    <sortCondition descending="1" ref="J194:J205"/>
  </sortState>
  <tableColumns count="9">
    <tableColumn id="1" name="Column1" dataDxfId="281" dataCellStyle="rowfield"/>
    <tableColumn id="2" name="Column2" dataDxfId="280" dataCellStyle="cells"/>
    <tableColumn id="3" name="Column3" dataDxfId="279" dataCellStyle="cells"/>
    <tableColumn id="4" name="Column4" dataDxfId="278" dataCellStyle="cells"/>
    <tableColumn id="5" name="Column5" dataDxfId="277" dataCellStyle="cells"/>
    <tableColumn id="6" name="Column6" dataDxfId="276" dataCellStyle="cells"/>
    <tableColumn id="7" name="Column7" dataDxfId="275" dataCellStyle="cells"/>
    <tableColumn id="8" name="Column8" dataDxfId="274" dataCellStyle="cells"/>
    <tableColumn id="9" name="Column9" dataDxfId="273"/>
  </tableColumns>
  <tableStyleInfo name="TableStyleLight15" showFirstColumn="0" showLastColumn="0" showRowStripes="1" showColumnStripes="0"/>
</table>
</file>

<file path=xl/tables/table35.xml><?xml version="1.0" encoding="utf-8"?>
<table xmlns="http://schemas.openxmlformats.org/spreadsheetml/2006/main" id="59" name="Table59" displayName="Table59" ref="B152:H187" totalsRowShown="0" headerRowDxfId="272" tableBorderDxfId="271">
  <tableColumns count="7">
    <tableColumn id="1" name="Language &amp; proficiency in English"/>
    <tableColumn id="2" name="0-14"/>
    <tableColumn id="3" name="15-24"/>
    <tableColumn id="4" name="25-44"/>
    <tableColumn id="5" name="45-64"/>
    <tableColumn id="6" name="65+"/>
    <tableColumn id="7" name="Total"/>
  </tableColumns>
  <tableStyleInfo name="TableStyleMedium1" showFirstColumn="0" showLastColumn="0" showRowStripes="1" showColumnStripes="0"/>
</table>
</file>

<file path=xl/tables/table36.xml><?xml version="1.0" encoding="utf-8"?>
<table xmlns="http://schemas.openxmlformats.org/spreadsheetml/2006/main" id="60" name="Table60" displayName="Table60" ref="B128:J145" totalsRowShown="0" headerRowDxfId="270" dataDxfId="269" tableBorderDxfId="268">
  <tableColumns count="9">
    <tableColumn id="1" name="Language" dataDxfId="267" dataCellStyle="rowfield"/>
    <tableColumn id="2" name="Males" dataDxfId="266" dataCellStyle="cells"/>
    <tableColumn id="3" name="Females" dataDxfId="265" dataCellStyle="cells"/>
    <tableColumn id="4" name="Persons" dataDxfId="264" dataCellStyle="cells"/>
    <tableColumn id="5" name="% of LOTE speakers" dataDxfId="263">
      <calculatedColumnFormula>E129/$E$147*100</calculatedColumnFormula>
    </tableColumn>
    <tableColumn id="6" name="2011" dataDxfId="262" dataCellStyle="cells"/>
    <tableColumn id="7" name="2006" dataDxfId="261" dataCellStyle="cells"/>
    <tableColumn id="8" name="% change 2011-2016" dataDxfId="260">
      <calculatedColumnFormula>(E129-G129)/G129*100</calculatedColumnFormula>
    </tableColumn>
    <tableColumn id="9" name="% change 2006-2016" dataDxfId="259">
      <calculatedColumnFormula>(E129-H129)/H129*100</calculatedColumnFormula>
    </tableColumn>
  </tableColumns>
  <tableStyleInfo name="TableStyleMedium1" showFirstColumn="0" showLastColumn="0" showRowStripes="1" showColumnStripes="0"/>
</table>
</file>

<file path=xl/tables/table37.xml><?xml version="1.0" encoding="utf-8"?>
<table xmlns="http://schemas.openxmlformats.org/spreadsheetml/2006/main" id="61" name="Table61" displayName="Table61" ref="B113:I123" totalsRowShown="0" headerRowDxfId="258" dataDxfId="256" headerRowBorderDxfId="257" tableBorderDxfId="255">
  <tableColumns count="8">
    <tableColumn id="1" name="Birthplace" dataDxfId="254" dataCellStyle="rowfield"/>
    <tableColumn id="2" name="Before 1986" dataDxfId="253"/>
    <tableColumn id="3" name="1986-1995" dataDxfId="252"/>
    <tableColumn id="4" name="1996-2005" dataDxfId="251"/>
    <tableColumn id="5" name="2006-2010" dataDxfId="250"/>
    <tableColumn id="6" name="2011-2015" dataDxfId="249"/>
    <tableColumn id="7" name="2016" dataDxfId="248"/>
    <tableColumn id="8" name="Total*" dataDxfId="247" dataCellStyle="Comma"/>
  </tableColumns>
  <tableStyleInfo name="TableStyleMedium1" showFirstColumn="0" showLastColumn="0" showRowStripes="1" showColumnStripes="0"/>
</table>
</file>

<file path=xl/tables/table38.xml><?xml version="1.0" encoding="utf-8"?>
<table xmlns="http://schemas.openxmlformats.org/spreadsheetml/2006/main" id="62" name="Table62" displayName="Table62" ref="B97:I107" totalsRowShown="0" headerRowDxfId="246" dataDxfId="244" headerRowBorderDxfId="245" tableBorderDxfId="243" dataCellStyle="cells">
  <tableColumns count="8">
    <tableColumn id="1" name="Birthplace" dataDxfId="242" dataCellStyle="rowfield"/>
    <tableColumn id="2" name="Before 1986" dataDxfId="241" dataCellStyle="cells"/>
    <tableColumn id="3" name="1986-1995" dataDxfId="240" dataCellStyle="cells"/>
    <tableColumn id="4" name="1996-2005" dataDxfId="239" dataCellStyle="cells"/>
    <tableColumn id="5" name="2006-2010" dataDxfId="238" dataCellStyle="cells"/>
    <tableColumn id="6" name="2011-2015" dataDxfId="237" dataCellStyle="cells"/>
    <tableColumn id="7" name="2016" dataDxfId="236" dataCellStyle="cells"/>
    <tableColumn id="8" name="Total*" dataDxfId="235" dataCellStyle="Comma"/>
  </tableColumns>
  <tableStyleInfo name="TableStyleMedium1" showFirstColumn="0" showLastColumn="0" showRowStripes="1" showColumnStripes="0"/>
</table>
</file>

<file path=xl/tables/table39.xml><?xml version="1.0" encoding="utf-8"?>
<table xmlns="http://schemas.openxmlformats.org/spreadsheetml/2006/main" id="63" name="Table63" displayName="Table63" ref="B78:H88" totalsRowShown="0" headerRowDxfId="234" dataDxfId="232" headerRowBorderDxfId="233" tableBorderDxfId="231">
  <tableColumns count="7">
    <tableColumn id="1" name="Birthplace" dataDxfId="230" dataCellStyle="rowfield"/>
    <tableColumn id="2" name="0-14" dataDxfId="229"/>
    <tableColumn id="3" name="15-24" dataDxfId="228"/>
    <tableColumn id="4" name="25-44" dataDxfId="227"/>
    <tableColumn id="5" name="45-64" dataDxfId="226"/>
    <tableColumn id="6" name="65+" dataDxfId="225"/>
    <tableColumn id="7" name="Total*" dataDxfId="224" dataCellStyle="cells"/>
  </tableColumns>
  <tableStyleInfo name="TableStyleMedium1" showFirstColumn="0" showLastColumn="0" showRowStripes="1" showColumnStripes="0"/>
</table>
</file>

<file path=xl/tables/table4.xml><?xml version="1.0" encoding="utf-8"?>
<table xmlns="http://schemas.openxmlformats.org/spreadsheetml/2006/main" id="4" name="Table4" displayName="Table4" ref="A5:I173" totalsRowShown="0" headerRowDxfId="770" dataDxfId="768" headerRowBorderDxfId="769" tableBorderDxfId="767" headerRowCellStyle="column field" dataCellStyle="Comma">
  <tableColumns count="9">
    <tableColumn id="1" name="Rank" dataDxfId="766"/>
    <tableColumn id="2" name="Birthplace" dataDxfId="765" dataCellStyle="rowfield"/>
    <tableColumn id="3" name="Both parents born overseas" dataDxfId="764" dataCellStyle="Comma"/>
    <tableColumn id="4" name="Father only born overseas" dataDxfId="763" dataCellStyle="Comma"/>
    <tableColumn id="5" name="Mother only born overseas" dataDxfId="762" dataCellStyle="Comma"/>
    <tableColumn id="6" name="Both parents born in Australia" dataDxfId="761" dataCellStyle="Comma"/>
    <tableColumn id="7" name="Not stated birthplace for either or both parents" dataDxfId="760" dataCellStyle="Comma"/>
    <tableColumn id="8" name="Total" dataDxfId="759" dataCellStyle="Comma"/>
    <tableColumn id="9" name="% both parents Australian born" dataDxfId="758"/>
  </tableColumns>
  <tableStyleInfo name="TableStyleMedium1" showFirstColumn="0" showLastColumn="0" showRowStripes="1" showColumnStripes="0"/>
</table>
</file>

<file path=xl/tables/table40.xml><?xml version="1.0" encoding="utf-8"?>
<table xmlns="http://schemas.openxmlformats.org/spreadsheetml/2006/main" id="64" name="Table64" displayName="Table64" ref="B59:H69" totalsRowShown="0" headerRowDxfId="223" dataDxfId="221" headerRowBorderDxfId="222" tableBorderDxfId="220" dataCellStyle="cells">
  <tableColumns count="7">
    <tableColumn id="1" name="Birthplace" dataDxfId="219" dataCellStyle="rowfield"/>
    <tableColumn id="2" name="0-14" dataDxfId="218" dataCellStyle="cells"/>
    <tableColumn id="3" name="15-24" dataDxfId="217" dataCellStyle="cells"/>
    <tableColumn id="4" name="25-44" dataDxfId="216" dataCellStyle="cells"/>
    <tableColumn id="5" name="45-64" dataDxfId="215" dataCellStyle="cells"/>
    <tableColumn id="6" name="65+" dataDxfId="214" dataCellStyle="cells"/>
    <tableColumn id="7" name="Total*" dataDxfId="213" dataCellStyle="cells"/>
  </tableColumns>
  <tableStyleInfo name="TableStyleMedium1" showFirstColumn="0" showLastColumn="0" showRowStripes="1" showColumnStripes="0"/>
</table>
</file>

<file path=xl/tables/table41.xml><?xml version="1.0" encoding="utf-8"?>
<table xmlns="http://schemas.openxmlformats.org/spreadsheetml/2006/main" id="65" name="Table65" displayName="Table65" ref="B30:J51" totalsRowShown="0" dataDxfId="211" headerRowBorderDxfId="212" tableBorderDxfId="210">
  <tableColumns count="9">
    <tableColumn id="1" name="Birthplace" dataDxfId="209" dataCellStyle="rowfield"/>
    <tableColumn id="2" name="Males" dataDxfId="208" dataCellStyle="cells"/>
    <tableColumn id="3" name="Females" dataDxfId="207" dataCellStyle="cells"/>
    <tableColumn id="4" name="Persons" dataDxfId="206" dataCellStyle="cells"/>
    <tableColumn id="5" name="% of OSB" dataDxfId="205">
      <calculatedColumnFormula>E31/$E$53*100</calculatedColumnFormula>
    </tableColumn>
    <tableColumn id="6" name="2011 Census" dataDxfId="204" dataCellStyle="cells"/>
    <tableColumn id="7" name="2006 Census" dataDxfId="203" dataCellStyle="cells"/>
    <tableColumn id="8" name="% change 2016-2011" dataDxfId="202">
      <calculatedColumnFormula>(E31-G31)/G31*100</calculatedColumnFormula>
    </tableColumn>
    <tableColumn id="9" name="% change 2016-2006" dataDxfId="201">
      <calculatedColumnFormula>(E31-H31)/H31*100</calculatedColumnFormula>
    </tableColumn>
  </tableColumns>
  <tableStyleInfo name="TableStyleMedium1" showFirstColumn="0" showLastColumn="0" showRowStripes="1" showColumnStripes="0"/>
</table>
</file>

<file path=xl/tables/table42.xml><?xml version="1.0" encoding="utf-8"?>
<table xmlns="http://schemas.openxmlformats.org/spreadsheetml/2006/main" id="66" name="Table66" displayName="Table66" ref="B14:G25" totalsRowShown="0" headerRowDxfId="200" headerRowBorderDxfId="199" tableBorderDxfId="198">
  <tableColumns count="6">
    <tableColumn id="1" name="Summary Indicators" dataDxfId="197"/>
    <tableColumn id="2" name="2016 Census" dataDxfId="196" dataCellStyle="Comma"/>
    <tableColumn id="3" name="% of population" dataDxfId="195">
      <calculatedColumnFormula>C15/$C$15*100</calculatedColumnFormula>
    </tableColumn>
    <tableColumn id="4" name="2011 Census" dataDxfId="194" dataCellStyle="Comma"/>
    <tableColumn id="5" name="Change 2016-2011" dataDxfId="193" dataCellStyle="Comma">
      <calculatedColumnFormula>C15-E15</calculatedColumnFormula>
    </tableColumn>
    <tableColumn id="6" name="% change" dataDxfId="192">
      <calculatedColumnFormula>F15/E15*100</calculatedColumnFormula>
    </tableColumn>
  </tableColumns>
  <tableStyleInfo name="TableStyleMedium1" showFirstColumn="0" showLastColumn="0" showRowStripes="1" showColumnStripes="0"/>
</table>
</file>

<file path=xl/tables/table43.xml><?xml version="1.0" encoding="utf-8"?>
<table xmlns="http://schemas.openxmlformats.org/spreadsheetml/2006/main" id="13" name="Table13" displayName="Table13" ref="B13:G24" totalsRowShown="0" headerRowDxfId="191" headerRowBorderDxfId="190" tableBorderDxfId="189" headerRowCellStyle="Normal 2 7">
  <tableColumns count="6">
    <tableColumn id="1" name="Summary Indicators" dataDxfId="188" dataCellStyle="Normal 3 4"/>
    <tableColumn id="2" name="2016 Census" dataDxfId="187" dataCellStyle="Comma 3 2"/>
    <tableColumn id="3" name="% of population" dataDxfId="186" dataCellStyle="Normal 3 4"/>
    <tableColumn id="4" name="2011 Census" dataDxfId="185" dataCellStyle="Comma 3 2"/>
    <tableColumn id="5" name="Change 2011-2016" dataDxfId="184" dataCellStyle="Comma 3 2"/>
    <tableColumn id="6" name="% change" dataDxfId="183" dataCellStyle="Percent 3"/>
  </tableColumns>
  <tableStyleInfo name="TableStyleMedium1" showFirstColumn="0" showLastColumn="0" showRowStripes="1" showColumnStripes="0"/>
</table>
</file>

<file path=xl/tables/table44.xml><?xml version="1.0" encoding="utf-8"?>
<table xmlns="http://schemas.openxmlformats.org/spreadsheetml/2006/main" id="17" name="Table17" displayName="Table17" ref="B29:J51" totalsRowShown="0" dataDxfId="182" tableBorderDxfId="181">
  <tableColumns count="9">
    <tableColumn id="1" name="Birthplace" dataDxfId="180" dataCellStyle="rowfield"/>
    <tableColumn id="2" name="Males" dataDxfId="179" dataCellStyle="Comma"/>
    <tableColumn id="3" name="Females" dataDxfId="178" dataCellStyle="Comma"/>
    <tableColumn id="4" name="Persons" dataDxfId="177" dataCellStyle="Comma"/>
    <tableColumn id="5" name="% of OSB" dataDxfId="176"/>
    <tableColumn id="6" name="2011 Census" dataDxfId="175" dataCellStyle="Comma"/>
    <tableColumn id="7" name="2006 Census" dataDxfId="174" dataCellStyle="Comma"/>
    <tableColumn id="8" name="% change 2016-2011" dataDxfId="173">
      <calculatedColumnFormula>(E30-G30)/G30*100</calculatedColumnFormula>
    </tableColumn>
    <tableColumn id="9" name="% change 2016-2006" dataDxfId="172"/>
  </tableColumns>
  <tableStyleInfo name="TableStyleMedium1" showFirstColumn="0" showLastColumn="0" showRowStripes="1" showColumnStripes="0"/>
</table>
</file>

<file path=xl/tables/table45.xml><?xml version="1.0" encoding="utf-8"?>
<table xmlns="http://schemas.openxmlformats.org/spreadsheetml/2006/main" id="21" name="Table21" displayName="Table21" ref="B57:H71" totalsRowShown="0" headerRowDxfId="171" dataDxfId="170" tableBorderDxfId="169">
  <tableColumns count="7">
    <tableColumn id="1" name="Birthplace" dataDxfId="168"/>
    <tableColumn id="2" name="0-14" dataDxfId="167"/>
    <tableColumn id="3" name="15-24" dataDxfId="166"/>
    <tableColumn id="4" name="25-44" dataDxfId="165"/>
    <tableColumn id="5" name="45-64" dataDxfId="164"/>
    <tableColumn id="6" name="65+" dataDxfId="163"/>
    <tableColumn id="7" name="Total" dataDxfId="162" dataCellStyle="Comma"/>
  </tableColumns>
  <tableStyleInfo name="TableStyleMedium1" showFirstColumn="0" showLastColumn="0" showRowStripes="1" showColumnStripes="0"/>
</table>
</file>

<file path=xl/tables/table46.xml><?xml version="1.0" encoding="utf-8"?>
<table xmlns="http://schemas.openxmlformats.org/spreadsheetml/2006/main" id="25" name="Table25" displayName="Table25" ref="B77:H91" totalsRowShown="0" headerRowDxfId="161" dataDxfId="160" tableBorderDxfId="159">
  <tableColumns count="7">
    <tableColumn id="1" name="Birthplace" dataDxfId="158"/>
    <tableColumn id="2" name="0-14" dataDxfId="157"/>
    <tableColumn id="3" name="15-24" dataDxfId="156"/>
    <tableColumn id="4" name="25-44" dataDxfId="155"/>
    <tableColumn id="5" name="45-64" dataDxfId="154"/>
    <tableColumn id="6" name="65+" dataDxfId="153"/>
    <tableColumn id="7" name="Total" dataDxfId="152" dataCellStyle="Comma"/>
  </tableColumns>
  <tableStyleInfo name="TableStyleMedium1" showFirstColumn="0" showLastColumn="0" showRowStripes="1" showColumnStripes="0"/>
</table>
</file>

<file path=xl/tables/table47.xml><?xml version="1.0" encoding="utf-8"?>
<table xmlns="http://schemas.openxmlformats.org/spreadsheetml/2006/main" id="27" name="Table27" displayName="Table27" ref="B97:H109" totalsRowShown="0" headerRowDxfId="151" dataDxfId="150" tableBorderDxfId="149" dataCellStyle="cells 4">
  <tableColumns count="7">
    <tableColumn id="1" name="Birthplace" dataDxfId="148" dataCellStyle="rowfield"/>
    <tableColumn id="2" name="Before 1986" dataDxfId="147" dataCellStyle="cells 4"/>
    <tableColumn id="3" name="1986-1995" dataDxfId="146" dataCellStyle="cells 4"/>
    <tableColumn id="4" name="1996-2005" dataDxfId="145" dataCellStyle="cells 4"/>
    <tableColumn id="5" name="2006-2015" dataDxfId="144" dataCellStyle="cells 4"/>
    <tableColumn id="6" name="2016" dataDxfId="143" dataCellStyle="cells 4"/>
    <tableColumn id="7" name="Total (a)" dataDxfId="142" dataCellStyle="Comma"/>
  </tableColumns>
  <tableStyleInfo name="TableStyleMedium1" showFirstColumn="0" showLastColumn="0" showRowStripes="1" showColumnStripes="0"/>
</table>
</file>

<file path=xl/tables/table48.xml><?xml version="1.0" encoding="utf-8"?>
<table xmlns="http://schemas.openxmlformats.org/spreadsheetml/2006/main" id="28" name="Table28" displayName="Table28" ref="B115:H127" totalsRowShown="0" headerRowDxfId="141" dataDxfId="140" tableBorderDxfId="139" dataCellStyle="cells 4">
  <tableColumns count="7">
    <tableColumn id="1" name="Birthplace" dataDxfId="138" dataCellStyle="rowfield"/>
    <tableColumn id="2" name="Before 1986" dataDxfId="137" dataCellStyle="cells 4"/>
    <tableColumn id="3" name="1986-1995" dataDxfId="136" dataCellStyle="cells 4"/>
    <tableColumn id="4" name="1996-2005" dataDxfId="135" dataCellStyle="cells 4"/>
    <tableColumn id="5" name="2006-2015" dataDxfId="134" dataCellStyle="cells 4"/>
    <tableColumn id="6" name="2016" dataDxfId="133" dataCellStyle="cells 4"/>
    <tableColumn id="7" name="Total (a)"/>
  </tableColumns>
  <tableStyleInfo name="TableStyleMedium1" showFirstColumn="0" showLastColumn="0" showRowStripes="1" showColumnStripes="0"/>
</table>
</file>

<file path=xl/tables/table49.xml><?xml version="1.0" encoding="utf-8"?>
<table xmlns="http://schemas.openxmlformats.org/spreadsheetml/2006/main" id="51" name="Table51" displayName="Table51" ref="B131:J149" totalsRowShown="0" headerRowDxfId="132" dataDxfId="130" headerRowBorderDxfId="131" tableBorderDxfId="129">
  <tableColumns count="9">
    <tableColumn id="1" name="Language" dataDxfId="128" dataCellStyle="rowfield"/>
    <tableColumn id="2" name="Males" dataDxfId="127" dataCellStyle="Comma"/>
    <tableColumn id="3" name="Females" dataDxfId="126" dataCellStyle="Comma"/>
    <tableColumn id="4" name="Persons" dataDxfId="125" dataCellStyle="Comma"/>
    <tableColumn id="5" name="% of LOTE speakers" dataDxfId="124">
      <calculatedColumnFormula>E132/$E$149*100</calculatedColumnFormula>
    </tableColumn>
    <tableColumn id="6" name="2011" dataDxfId="123" dataCellStyle="Comma"/>
    <tableColumn id="7" name="2006" dataDxfId="122" dataCellStyle="Comma"/>
    <tableColumn id="8" name="% change 2011-2016" dataDxfId="121">
      <calculatedColumnFormula>(E132-G132)/G132*100</calculatedColumnFormula>
    </tableColumn>
    <tableColumn id="9" name="% change 2006-2016" dataDxfId="120">
      <calculatedColumnFormula>(E132-H132)/H132*100</calculatedColumnFormula>
    </tableColumn>
  </tableColumns>
  <tableStyleInfo name="TableStyleMedium1" showFirstColumn="0" showLastColumn="0" showRowStripes="1" showColumnStripes="0"/>
</table>
</file>

<file path=xl/tables/table5.xml><?xml version="1.0" encoding="utf-8"?>
<table xmlns="http://schemas.openxmlformats.org/spreadsheetml/2006/main" id="5" name="Table5" displayName="Table5" ref="A5:G13" totalsRowShown="0" headerRowDxfId="757" dataDxfId="756" tableBorderDxfId="755" dataCellStyle="Comma">
  <tableColumns count="7">
    <tableColumn id="1" name="Populations" dataDxfId="754"/>
    <tableColumn id="2" name="2016 Census" dataDxfId="753"/>
    <tableColumn id="3" name="% of population" dataDxfId="752" dataCellStyle="Comma">
      <calculatedColumnFormula>B6/$B$13*100</calculatedColumnFormula>
    </tableColumn>
    <tableColumn id="4" name="2011 Census" dataDxfId="751" dataCellStyle="Comma"/>
    <tableColumn id="5" name="% of population2" dataDxfId="750" dataCellStyle="Comma"/>
    <tableColumn id="6" name="Change 2011-2016" dataDxfId="749" dataCellStyle="Comma">
      <calculatedColumnFormula>B6-D6</calculatedColumnFormula>
    </tableColumn>
    <tableColumn id="7" name="% Change 2011-2016" dataDxfId="748" dataCellStyle="Comma">
      <calculatedColumnFormula>(B6-D6)/D6*100</calculatedColumnFormula>
    </tableColumn>
  </tableColumns>
  <tableStyleInfo name="TableStyleMedium1" showFirstColumn="0" showLastColumn="0" showRowStripes="1" showColumnStripes="0"/>
</table>
</file>

<file path=xl/tables/table50.xml><?xml version="1.0" encoding="utf-8"?>
<table xmlns="http://schemas.openxmlformats.org/spreadsheetml/2006/main" id="52" name="Table52" displayName="Table52" ref="B155:H185" totalsRowShown="0" headerRowDxfId="119" dataDxfId="117" headerRowBorderDxfId="118" tableBorderDxfId="116" dataCellStyle="Comma">
  <tableColumns count="7">
    <tableColumn id="1" name="Column1" dataDxfId="115"/>
    <tableColumn id="2" name="Column2" dataDxfId="114" dataCellStyle="Comma"/>
    <tableColumn id="3" name="Column3" dataDxfId="113" dataCellStyle="Comma"/>
    <tableColumn id="4" name="Column4" dataDxfId="112" dataCellStyle="Comma"/>
    <tableColumn id="5" name="Column5" dataDxfId="111" dataCellStyle="Comma"/>
    <tableColumn id="6" name="Column6" dataDxfId="110" dataCellStyle="Comma"/>
    <tableColumn id="7" name="Column7" dataDxfId="109" dataCellStyle="Comma"/>
  </tableColumns>
  <tableStyleInfo name="TableStyleMedium1" showFirstColumn="0" showLastColumn="0" showRowStripes="1" showColumnStripes="0"/>
</table>
</file>

<file path=xl/tables/table51.xml><?xml version="1.0" encoding="utf-8"?>
<table xmlns="http://schemas.openxmlformats.org/spreadsheetml/2006/main" id="53" name="Table53" displayName="Table53" ref="B191:K202" totalsRowShown="0" headerRowDxfId="108" dataDxfId="106" headerRowBorderDxfId="107" tableBorderDxfId="105" dataCellStyle="Comma">
  <tableColumns count="10">
    <tableColumn id="1" name="Column1" dataDxfId="104" dataCellStyle="rowfield"/>
    <tableColumn id="2" name="Column2" dataDxfId="103" dataCellStyle="Comma"/>
    <tableColumn id="3" name="Column3" dataDxfId="102" dataCellStyle="Comma"/>
    <tableColumn id="4" name="Column4" dataDxfId="101" dataCellStyle="Comma"/>
    <tableColumn id="5" name="Column5" dataDxfId="100" dataCellStyle="Comma"/>
    <tableColumn id="6" name="Column6" dataDxfId="99" dataCellStyle="Comma"/>
    <tableColumn id="7" name="Column7" dataDxfId="98" dataCellStyle="Comma"/>
    <tableColumn id="8" name="Column8" dataDxfId="97" dataCellStyle="Comma"/>
    <tableColumn id="9" name="Column9" dataDxfId="96" dataCellStyle="Comma"/>
    <tableColumn id="10" name="Column10" dataDxfId="95"/>
  </tableColumns>
  <tableStyleInfo name="TableStyleMedium1" showFirstColumn="0" showLastColumn="0" showRowStripes="1" showColumnStripes="0"/>
</table>
</file>

<file path=xl/tables/table52.xml><?xml version="1.0" encoding="utf-8"?>
<table xmlns="http://schemas.openxmlformats.org/spreadsheetml/2006/main" id="54" name="Table54" displayName="Table54" ref="B207:I229" totalsRowShown="0" headerRowDxfId="94" tableBorderDxfId="93">
  <tableColumns count="8">
    <tableColumn id="1" name="Religion" dataDxfId="92" dataCellStyle="rowfield 3"/>
    <tableColumn id="2" name="Males" dataDxfId="91" dataCellStyle="Comma"/>
    <tableColumn id="3" name="Females" dataDxfId="90" dataCellStyle="Comma"/>
    <tableColumn id="4" name="Persons" dataDxfId="89" dataCellStyle="Comma"/>
    <tableColumn id="5" name="% of population" dataDxfId="88" dataCellStyle="Comma">
      <calculatedColumnFormula>E208/$E$229*100</calculatedColumnFormula>
    </tableColumn>
    <tableColumn id="6" name="2011 Census"/>
    <tableColumn id="7" name="Change 2011-2016">
      <calculatedColumnFormula>E208-G208</calculatedColumnFormula>
    </tableColumn>
    <tableColumn id="8" name="% change 2011-2016">
      <calculatedColumnFormula>H208/G208*100</calculatedColumnFormula>
    </tableColumn>
  </tableColumns>
  <tableStyleInfo name="TableStyleMedium1" showFirstColumn="0" showLastColumn="0" showRowStripes="1" showColumnStripes="0"/>
</table>
</file>

<file path=xl/tables/table53.xml><?xml version="1.0" encoding="utf-8"?>
<table xmlns="http://schemas.openxmlformats.org/spreadsheetml/2006/main" id="55" name="Table55" displayName="Table55" ref="B236:J249" totalsRowShown="0" headerRowDxfId="87" tableBorderDxfId="86">
  <tableColumns count="9">
    <tableColumn id="1" name="Religion"/>
    <tableColumn id="2" name="Australia" dataDxfId="85"/>
    <tableColumn id="3" name="Overseas" dataDxfId="84"/>
    <tableColumn id="4" name="Not stated" dataDxfId="83"/>
    <tableColumn id="5" name="0-14"/>
    <tableColumn id="6" name="15-24"/>
    <tableColumn id="7" name="25-44"/>
    <tableColumn id="8" name="45-64"/>
    <tableColumn id="9" name="65+"/>
  </tableColumns>
  <tableStyleInfo name="TableStyleMedium1" showFirstColumn="0" showLastColumn="0" showRowStripes="1" showColumnStripes="0"/>
</table>
</file>

<file path=xl/tables/table54.xml><?xml version="1.0" encoding="utf-8"?>
<table xmlns="http://schemas.openxmlformats.org/spreadsheetml/2006/main" id="49" name="Table49" displayName="Table49" ref="B20:F22" totalsRowShown="0" dataDxfId="82" tableBorderDxfId="81" dataCellStyle="Comma">
  <tableColumns count="5">
    <tableColumn id="1" name="Rank"/>
    <tableColumn id="2" name="Division"/>
    <tableColumn id="3" name="Born overseas" dataDxfId="80" dataCellStyle="Comma"/>
    <tableColumn id="4" name="% born overseas" dataDxfId="79" dataCellStyle="Comma">
      <calculatedColumnFormula>D21/F21*100</calculatedColumnFormula>
    </tableColumn>
    <tableColumn id="5" name="Total" dataDxfId="78" dataCellStyle="Comma"/>
  </tableColumns>
  <tableStyleInfo name="TableStyleMedium1" showFirstColumn="0" showLastColumn="0" showRowStripes="1" showColumnStripes="0"/>
</table>
</file>

<file path=xl/tables/table55.xml><?xml version="1.0" encoding="utf-8"?>
<table xmlns="http://schemas.openxmlformats.org/spreadsheetml/2006/main" id="67" name="Table4968" displayName="Table4968" ref="B46:F49" totalsRowShown="0" dataDxfId="77" tableBorderDxfId="76" dataCellStyle="Comma">
  <tableColumns count="5">
    <tableColumn id="1" name="Rank"/>
    <tableColumn id="2" name="Local Government Area"/>
    <tableColumn id="3" name="Born overseas" dataDxfId="75" dataCellStyle="Comma"/>
    <tableColumn id="4" name="% born overseas" dataDxfId="74" dataCellStyle="Comma">
      <calculatedColumnFormula>D47/F47*100</calculatedColumnFormula>
    </tableColumn>
    <tableColumn id="5" name="Total" dataDxfId="73" dataCellStyle="Comma"/>
  </tableColumns>
  <tableStyleInfo name="TableStyleMedium1" showFirstColumn="0" showLastColumn="0" showRowStripes="1" showColumnStripes="0"/>
</table>
</file>

<file path=xl/tables/table56.xml><?xml version="1.0" encoding="utf-8"?>
<table xmlns="http://schemas.openxmlformats.org/spreadsheetml/2006/main" id="68" name="Table68" displayName="Table68" ref="B74:F88" totalsRowShown="0" dataDxfId="71" headerRowBorderDxfId="72" tableBorderDxfId="70" dataCellStyle="Comma">
  <autoFilter ref="B74:F88"/>
  <tableColumns count="5">
    <tableColumn id="1" name="Rank" dataDxfId="69"/>
    <tableColumn id="2" name="Local Government Area" dataDxfId="68"/>
    <tableColumn id="3" name="Born overseas" dataDxfId="67" dataCellStyle="Comma"/>
    <tableColumn id="4" name="% born overseas" dataDxfId="66" dataCellStyle="Comma"/>
    <tableColumn id="5" name="Total" dataDxfId="65" dataCellStyle="Comma"/>
  </tableColumns>
  <tableStyleInfo name="TableStyleMedium1" showFirstColumn="0" showLastColumn="0" showRowStripes="1" showColumnStripes="0"/>
</table>
</file>

<file path=xl/tables/table57.xml><?xml version="1.0" encoding="utf-8"?>
<table xmlns="http://schemas.openxmlformats.org/spreadsheetml/2006/main" id="38" name="Table38" displayName="Table38" ref="B17:E32" totalsRowShown="0" tableBorderDxfId="64">
  <tableColumns count="4">
    <tableColumn id="1" name="Rank" dataDxfId="63"/>
    <tableColumn id="2" name="Birthplace" dataDxfId="62" dataCellStyle="rowfield"/>
    <tableColumn id="3" name="2016 Census" dataDxfId="61" dataCellStyle="Comma"/>
    <tableColumn id="4" name="% of Population" dataDxfId="60" dataCellStyle="Comma">
      <calculatedColumnFormula>D18/228838*100</calculatedColumnFormula>
    </tableColumn>
  </tableColumns>
  <tableStyleInfo name="TableStyleMedium1" showFirstColumn="0" showLastColumn="0" showRowStripes="1" showColumnStripes="0"/>
</table>
</file>

<file path=xl/tables/table58.xml><?xml version="1.0" encoding="utf-8"?>
<table xmlns="http://schemas.openxmlformats.org/spreadsheetml/2006/main" id="39" name="Table39" displayName="Table39" ref="G17:J32" totalsRowShown="0" tableBorderDxfId="59">
  <tableColumns count="4">
    <tableColumn id="1" name="Rank" dataDxfId="58"/>
    <tableColumn id="2" name="Birthplace" dataDxfId="57" dataCellStyle="rowfield"/>
    <tableColumn id="3" name="2016 Census" dataDxfId="56" dataCellStyle="Comma"/>
    <tableColumn id="4" name="% of Population" dataDxfId="55" dataCellStyle="Comma">
      <calculatedColumnFormula>I18/228838*100</calculatedColumnFormula>
    </tableColumn>
  </tableColumns>
  <tableStyleInfo name="TableStyleMedium1" showFirstColumn="0" showLastColumn="0" showRowStripes="1" showColumnStripes="0"/>
</table>
</file>

<file path=xl/tables/table59.xml><?xml version="1.0" encoding="utf-8"?>
<table xmlns="http://schemas.openxmlformats.org/spreadsheetml/2006/main" id="40" name="Table40" displayName="Table40" ref="B18:E33" totalsRowShown="0" headerRowBorderDxfId="54" tableBorderDxfId="53">
  <tableColumns count="4">
    <tableColumn id="1" name="Rank" dataDxfId="52"/>
    <tableColumn id="2" name="Birthplace" dataDxfId="51" dataCellStyle="rowfield"/>
    <tableColumn id="3" name="2016 Census" dataDxfId="50" dataCellStyle="Comma"/>
    <tableColumn id="4" name="% Change 2011 - 2016" dataDxfId="49" dataCellStyle="Comma"/>
  </tableColumns>
  <tableStyleInfo name="TableStyleMedium1" showFirstColumn="0" showLastColumn="0" showRowStripes="1" showColumnStripes="0"/>
</table>
</file>

<file path=xl/tables/table6.xml><?xml version="1.0" encoding="utf-8"?>
<table xmlns="http://schemas.openxmlformats.org/spreadsheetml/2006/main" id="6" name="Table6" displayName="Table6" ref="A5:I176" totalsRowShown="0" headerRowDxfId="747" dataDxfId="745" headerRowBorderDxfId="746" tableBorderDxfId="744" dataCellStyle="cells">
  <tableColumns count="9">
    <tableColumn id="1" name="Rank" dataDxfId="743"/>
    <tableColumn id="2" name="Birthplace" dataDxfId="742" dataCellStyle="rowfield"/>
    <tableColumn id="3" name="Before 1986" dataDxfId="741" dataCellStyle="cells"/>
    <tableColumn id="4" name="1986 - 1995" dataDxfId="740" dataCellStyle="cells"/>
    <tableColumn id="5" name="1996 - 2005" dataDxfId="739" dataCellStyle="cells"/>
    <tableColumn id="6" name="2006 - 2015" dataDxfId="738" dataCellStyle="cells"/>
    <tableColumn id="7" name="2016" dataDxfId="737" dataCellStyle="cells"/>
    <tableColumn id="8" name="Not stated" dataDxfId="736" dataCellStyle="cells"/>
    <tableColumn id="9" name="Total" dataDxfId="735" dataCellStyle="cells"/>
  </tableColumns>
  <tableStyleInfo name="TableStyleMedium1" showFirstColumn="0" showLastColumn="0" showRowStripes="1" showColumnStripes="0"/>
</table>
</file>

<file path=xl/tables/table60.xml><?xml version="1.0" encoding="utf-8"?>
<table xmlns="http://schemas.openxmlformats.org/spreadsheetml/2006/main" id="41" name="Table41" displayName="Table41" ref="G18:J33" totalsRowShown="0" tableBorderDxfId="48">
  <tableColumns count="4">
    <tableColumn id="1" name="Rank" dataDxfId="47"/>
    <tableColumn id="2" name="Birthplace" dataDxfId="46" dataCellStyle="rowfield"/>
    <tableColumn id="3" name="2016 Census" dataDxfId="45" dataCellStyle="Comma"/>
    <tableColumn id="4" name="% Change 2011 - 2016" dataDxfId="44" dataCellStyle="Comma"/>
  </tableColumns>
  <tableStyleInfo name="TableStyleMedium1" showFirstColumn="0" showLastColumn="0" showRowStripes="1" showColumnStripes="0"/>
</table>
</file>

<file path=xl/tables/table61.xml><?xml version="1.0" encoding="utf-8"?>
<table xmlns="http://schemas.openxmlformats.org/spreadsheetml/2006/main" id="42" name="Table42" displayName="Table42" ref="B21:E31" totalsRowShown="0" headerRowBorderDxfId="43" tableBorderDxfId="42">
  <tableColumns count="4">
    <tableColumn id="1" name="Rank" dataDxfId="41"/>
    <tableColumn id="2" name="Birthplace" dataDxfId="40" dataCellStyle="rowfield"/>
    <tableColumn id="3" name="Participated in last 12 months" dataDxfId="39" dataCellStyle="Comma"/>
    <tableColumn id="4" name="Participation rate (%)" dataDxfId="38" dataCellStyle="Comma"/>
  </tableColumns>
  <tableStyleInfo name="TableStyleMedium1" showFirstColumn="0" showLastColumn="0" showRowStripes="1" showColumnStripes="0"/>
</table>
</file>

<file path=xl/tables/table62.xml><?xml version="1.0" encoding="utf-8"?>
<table xmlns="http://schemas.openxmlformats.org/spreadsheetml/2006/main" id="43" name="Table43" displayName="Table43" ref="A21:D36" totalsRowShown="0" headerRowBorderDxfId="37" tableBorderDxfId="36">
  <tableColumns count="4">
    <tableColumn id="1" name="Rank" dataDxfId="35"/>
    <tableColumn id="2" name="Language" dataDxfId="34" dataCellStyle="rowfield"/>
    <tableColumn id="3" name="2016 Census" dataDxfId="33" dataCellStyle="Comma"/>
    <tableColumn id="4" name="% of population" dataDxfId="32"/>
  </tableColumns>
  <tableStyleInfo name="TableStyleMedium1" showFirstColumn="0" showLastColumn="0" showRowStripes="1" showColumnStripes="0"/>
</table>
</file>

<file path=xl/tables/table63.xml><?xml version="1.0" encoding="utf-8"?>
<table xmlns="http://schemas.openxmlformats.org/spreadsheetml/2006/main" id="44" name="Table44" displayName="Table44" ref="F21:I36" totalsRowShown="0" headerRowBorderDxfId="31" tableBorderDxfId="30">
  <tableColumns count="4">
    <tableColumn id="1" name="Rank" dataDxfId="29"/>
    <tableColumn id="2" name="Language" dataDxfId="28" dataCellStyle="rowfield"/>
    <tableColumn id="3" name="2016 Census" dataDxfId="27" dataCellStyle="cells"/>
    <tableColumn id="4" name="% of population" dataDxfId="26"/>
  </tableColumns>
  <tableStyleInfo name="TableStyleMedium1" showFirstColumn="0" showLastColumn="0" showRowStripes="1" showColumnStripes="0"/>
</table>
</file>

<file path=xl/tables/table64.xml><?xml version="1.0" encoding="utf-8"?>
<table xmlns="http://schemas.openxmlformats.org/spreadsheetml/2006/main" id="45" name="Table45" displayName="Table45" ref="A23:D43" totalsRowShown="0" tableBorderDxfId="25">
  <tableColumns count="4">
    <tableColumn id="1" name="Rank" dataDxfId="24"/>
    <tableColumn id="2" name="Language" dataDxfId="23" dataCellStyle="rowfield"/>
    <tableColumn id="3" name="2016" dataDxfId="22" dataCellStyle="cells"/>
    <tableColumn id="4" name="% change 2011 - 2016" dataDxfId="21" dataCellStyle="cells"/>
  </tableColumns>
  <tableStyleInfo name="TableStyleMedium1" showFirstColumn="0" showLastColumn="0" showRowStripes="1" showColumnStripes="0"/>
</table>
</file>

<file path=xl/tables/table65.xml><?xml version="1.0" encoding="utf-8"?>
<table xmlns="http://schemas.openxmlformats.org/spreadsheetml/2006/main" id="46" name="Table46" displayName="Table46" ref="F23:I43" totalsRowShown="0" headerRowBorderDxfId="20" tableBorderDxfId="19">
  <tableColumns count="4">
    <tableColumn id="1" name="Rank" dataDxfId="18"/>
    <tableColumn id="2" name="Language" dataDxfId="17" dataCellStyle="rowfield"/>
    <tableColumn id="3" name="2016" dataDxfId="16" dataCellStyle="cells"/>
    <tableColumn id="4" name="% change 2011 - 2016" dataDxfId="15" dataCellStyle="cells"/>
  </tableColumns>
  <tableStyleInfo name="TableStyleMedium1" showFirstColumn="0" showLastColumn="0" showRowStripes="1" showColumnStripes="0"/>
</table>
</file>

<file path=xl/tables/table66.xml><?xml version="1.0" encoding="utf-8"?>
<table xmlns="http://schemas.openxmlformats.org/spreadsheetml/2006/main" id="47" name="Table47" displayName="Table47" ref="C22:E28" totalsRowShown="0" tableBorderDxfId="14">
  <tableColumns count="3">
    <tableColumn id="1" name="Rank" dataDxfId="13"/>
    <tableColumn id="2" name="Language" dataDxfId="12" dataCellStyle="rowfield"/>
    <tableColumn id="3" name="2016 count" dataDxfId="11" dataCellStyle="cells"/>
  </tableColumns>
  <tableStyleInfo name="TableStyleMedium1" showFirstColumn="0" showLastColumn="0" showRowStripes="1" showColumnStripes="0"/>
</table>
</file>

<file path=xl/tables/table67.xml><?xml version="1.0" encoding="utf-8"?>
<table xmlns="http://schemas.openxmlformats.org/spreadsheetml/2006/main" id="48" name="Table48" displayName="Table48" ref="C20:F22" totalsRowShown="0" headerRowBorderDxfId="10" tableBorderDxfId="9">
  <tableColumns count="4">
    <tableColumn id="1" name="Rank"/>
    <tableColumn id="2" name="Statistical Division" dataDxfId="8" dataCellStyle="rowfield"/>
    <tableColumn id="3" name="Poor or no English" dataDxfId="7" dataCellStyle="Comma"/>
    <tableColumn id="4" name="% of Statistical Division" dataDxfId="6"/>
  </tableColumns>
  <tableStyleInfo name="TableStyleMedium1" showFirstColumn="0" showLastColumn="0" showRowStripes="1" showColumnStripes="0"/>
</table>
</file>

<file path=xl/tables/table68.xml><?xml version="1.0" encoding="utf-8"?>
<table xmlns="http://schemas.openxmlformats.org/spreadsheetml/2006/main" id="50" name="Table50" displayName="Table50" ref="B22:E41" totalsRowShown="0" headerRowBorderDxfId="5" tableBorderDxfId="4">
  <tableColumns count="4">
    <tableColumn id="1" name="Rank" dataDxfId="3"/>
    <tableColumn id="2" name="Religions (a)" dataDxfId="2" dataCellStyle="rowfield"/>
    <tableColumn id="3" name="2016 Census" dataDxfId="1" dataCellStyle="Comma"/>
    <tableColumn id="4" name="% change 2011 - 2016" dataDxfId="0"/>
  </tableColumns>
  <tableStyleInfo name="TableStyleMedium1" showFirstColumn="0" showLastColumn="0" showRowStripes="1" showColumnStripes="0"/>
</table>
</file>

<file path=xl/tables/table7.xml><?xml version="1.0" encoding="utf-8"?>
<table xmlns="http://schemas.openxmlformats.org/spreadsheetml/2006/main" id="7" name="Table7" displayName="Table7" ref="A5:G167" totalsRowShown="0" headerRowDxfId="734" dataDxfId="733" tableBorderDxfId="732" dataCellStyle="Comma">
  <tableColumns count="7">
    <tableColumn id="1" name="Rank" dataDxfId="731"/>
    <tableColumn id="2" name="Language" dataDxfId="730" dataCellStyle="rowfield"/>
    <tableColumn id="3" name="2016 Census" dataDxfId="729" dataCellStyle="Comma"/>
    <tableColumn id="4" name="% of NT Population" dataDxfId="728" dataCellStyle="Comma">
      <calculatedColumnFormula>C6/228838*100</calculatedColumnFormula>
    </tableColumn>
    <tableColumn id="5" name="2011 Census" dataDxfId="727" dataCellStyle="Comma"/>
    <tableColumn id="6" name="Change 2011 - 2016" dataDxfId="726" dataCellStyle="Comma">
      <calculatedColumnFormula>C6-E6</calculatedColumnFormula>
    </tableColumn>
    <tableColumn id="7" name="% change 2011 - 2016" dataDxfId="725" dataCellStyle="Comma">
      <calculatedColumnFormula>F6/E6*100</calculatedColumnFormula>
    </tableColumn>
  </tableColumns>
  <tableStyleInfo name="TableStyleMedium1" showFirstColumn="0" showLastColumn="0" showRowStripes="1" showColumnStripes="0"/>
</table>
</file>

<file path=xl/tables/table8.xml><?xml version="1.0" encoding="utf-8"?>
<table xmlns="http://schemas.openxmlformats.org/spreadsheetml/2006/main" id="8" name="Table8" displayName="Table8" ref="A5:G119" totalsRowShown="0" headerRowDxfId="724" dataDxfId="723" tableBorderDxfId="722">
  <tableColumns count="7">
    <tableColumn id="1" name="Rank" dataDxfId="721"/>
    <tableColumn id="2" name="Language" dataDxfId="720" dataCellStyle="rowfield"/>
    <tableColumn id="3" name="2016 Census" dataDxfId="719" dataCellStyle="cells"/>
    <tableColumn id="4" name="% of Population" dataDxfId="718"/>
    <tableColumn id="5" name="2011 Census" dataDxfId="717" dataCellStyle="cells"/>
    <tableColumn id="6" name="Change 2011   - 2016" dataDxfId="716" dataCellStyle="rowfield"/>
    <tableColumn id="7" name="% change 2011 - 2016" dataDxfId="715"/>
  </tableColumns>
  <tableStyleInfo name="TableStyleMedium1" showFirstColumn="0" showLastColumn="0" showRowStripes="1" showColumnStripes="0"/>
</table>
</file>

<file path=xl/tables/table9.xml><?xml version="1.0" encoding="utf-8"?>
<table xmlns="http://schemas.openxmlformats.org/spreadsheetml/2006/main" id="9" name="Table9" displayName="Table9" ref="A5:H37" totalsRowShown="0" headerRowDxfId="714" dataDxfId="713" tableBorderDxfId="712">
  <tableColumns count="8">
    <tableColumn id="1" name="Column1" dataDxfId="711" dataCellStyle="rowfield"/>
    <tableColumn id="2" name="Column2" dataDxfId="710" dataCellStyle="cells"/>
    <tableColumn id="3" name="Column3" dataDxfId="709" dataCellStyle="cells"/>
    <tableColumn id="4" name="Column4" dataDxfId="708" dataCellStyle="cells"/>
    <tableColumn id="5" name="Column5" dataDxfId="707" dataCellStyle="cells"/>
    <tableColumn id="6" name="Column6" dataDxfId="706" dataCellStyle="cells"/>
    <tableColumn id="7" name="Column7" dataDxfId="705" dataCellStyle="cells"/>
    <tableColumn id="9" name="Column9" dataDxfId="704" dataCellStyle="Comma"/>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10.bin"/><Relationship Id="rId5" Type="http://schemas.openxmlformats.org/officeDocument/2006/relationships/table" Target="../tables/table23.xml"/><Relationship Id="rId4" Type="http://schemas.openxmlformats.org/officeDocument/2006/relationships/table" Target="../tables/table22.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11.bin"/><Relationship Id="rId5" Type="http://schemas.openxmlformats.org/officeDocument/2006/relationships/table" Target="../tables/table27.xml"/><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table" Target="../tables/table28.xml"/><Relationship Id="rId4" Type="http://schemas.openxmlformats.org/officeDocument/2006/relationships/table" Target="../tables/table3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8" Type="http://schemas.openxmlformats.org/officeDocument/2006/relationships/table" Target="../tables/table37.xml"/><Relationship Id="rId13" Type="http://schemas.openxmlformats.org/officeDocument/2006/relationships/table" Target="../tables/table42.xml"/><Relationship Id="rId3" Type="http://schemas.openxmlformats.org/officeDocument/2006/relationships/table" Target="../tables/table32.xml"/><Relationship Id="rId7" Type="http://schemas.openxmlformats.org/officeDocument/2006/relationships/table" Target="../tables/table36.xml"/><Relationship Id="rId12" Type="http://schemas.openxmlformats.org/officeDocument/2006/relationships/table" Target="../tables/table41.x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table" Target="../tables/table35.xml"/><Relationship Id="rId11" Type="http://schemas.openxmlformats.org/officeDocument/2006/relationships/table" Target="../tables/table40.xml"/><Relationship Id="rId5" Type="http://schemas.openxmlformats.org/officeDocument/2006/relationships/table" Target="../tables/table34.xml"/><Relationship Id="rId10" Type="http://schemas.openxmlformats.org/officeDocument/2006/relationships/table" Target="../tables/table39.xml"/><Relationship Id="rId4" Type="http://schemas.openxmlformats.org/officeDocument/2006/relationships/table" Target="../tables/table33.xml"/><Relationship Id="rId9" Type="http://schemas.openxmlformats.org/officeDocument/2006/relationships/table" Target="../tables/table38.xml"/></Relationships>
</file>

<file path=xl/worksheets/_rels/sheet24.xml.rels><?xml version="1.0" encoding="UTF-8" standalone="yes"?>
<Relationships xmlns="http://schemas.openxmlformats.org/package/2006/relationships"><Relationship Id="rId8" Type="http://schemas.openxmlformats.org/officeDocument/2006/relationships/table" Target="../tables/table48.xml"/><Relationship Id="rId13" Type="http://schemas.openxmlformats.org/officeDocument/2006/relationships/table" Target="../tables/table53.xml"/><Relationship Id="rId3" Type="http://schemas.openxmlformats.org/officeDocument/2006/relationships/table" Target="../tables/table43.xml"/><Relationship Id="rId7" Type="http://schemas.openxmlformats.org/officeDocument/2006/relationships/table" Target="../tables/table47.xml"/><Relationship Id="rId12" Type="http://schemas.openxmlformats.org/officeDocument/2006/relationships/table" Target="../tables/table52.xml"/><Relationship Id="rId2" Type="http://schemas.openxmlformats.org/officeDocument/2006/relationships/drawing" Target="../drawings/drawing6.xml"/><Relationship Id="rId1" Type="http://schemas.openxmlformats.org/officeDocument/2006/relationships/printerSettings" Target="../printerSettings/printerSettings15.bin"/><Relationship Id="rId6" Type="http://schemas.openxmlformats.org/officeDocument/2006/relationships/table" Target="../tables/table46.xml"/><Relationship Id="rId11" Type="http://schemas.openxmlformats.org/officeDocument/2006/relationships/table" Target="../tables/table51.xml"/><Relationship Id="rId5" Type="http://schemas.openxmlformats.org/officeDocument/2006/relationships/table" Target="../tables/table45.xml"/><Relationship Id="rId10" Type="http://schemas.openxmlformats.org/officeDocument/2006/relationships/table" Target="../tables/table50.xml"/><Relationship Id="rId4" Type="http://schemas.openxmlformats.org/officeDocument/2006/relationships/table" Target="../tables/table44.xml"/><Relationship Id="rId9" Type="http://schemas.openxmlformats.org/officeDocument/2006/relationships/table" Target="../tables/table49.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table" Target="../tables/table54.xml"/><Relationship Id="rId1" Type="http://schemas.openxmlformats.org/officeDocument/2006/relationships/drawing" Target="../drawings/drawing7.xml"/><Relationship Id="rId4" Type="http://schemas.openxmlformats.org/officeDocument/2006/relationships/table" Target="../tables/table56.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58.xml"/><Relationship Id="rId2" Type="http://schemas.openxmlformats.org/officeDocument/2006/relationships/table" Target="../tables/table57.xml"/><Relationship Id="rId1" Type="http://schemas.openxmlformats.org/officeDocument/2006/relationships/drawing" Target="../drawings/drawing8.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drawing" Target="../drawings/drawing9.xml"/><Relationship Id="rId1" Type="http://schemas.openxmlformats.org/officeDocument/2006/relationships/printerSettings" Target="../printerSettings/printerSettings16.bin"/><Relationship Id="rId4" Type="http://schemas.openxmlformats.org/officeDocument/2006/relationships/table" Target="../tables/table60.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61.xml"/><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62.xml"/><Relationship Id="rId2" Type="http://schemas.openxmlformats.org/officeDocument/2006/relationships/drawing" Target="../drawings/drawing11.xml"/><Relationship Id="rId1" Type="http://schemas.openxmlformats.org/officeDocument/2006/relationships/printerSettings" Target="../printerSettings/printerSettings18.bin"/><Relationship Id="rId4" Type="http://schemas.openxmlformats.org/officeDocument/2006/relationships/table" Target="../tables/table6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table" Target="../tables/table65.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66.xml"/><Relationship Id="rId1" Type="http://schemas.openxmlformats.org/officeDocument/2006/relationships/drawing" Target="../drawings/drawing13.xml"/></Relationships>
</file>

<file path=xl/worksheets/_rels/sheet32.xml.rels><?xml version="1.0" encoding="UTF-8" standalone="yes"?>
<Relationships xmlns="http://schemas.openxmlformats.org/package/2006/relationships"><Relationship Id="rId2" Type="http://schemas.openxmlformats.org/officeDocument/2006/relationships/table" Target="../tables/table67.xml"/><Relationship Id="rId1" Type="http://schemas.openxmlformats.org/officeDocument/2006/relationships/drawing" Target="../drawings/drawing14.xml"/></Relationships>
</file>

<file path=xl/worksheets/_rels/sheet33.xml.rels><?xml version="1.0" encoding="UTF-8" standalone="yes"?>
<Relationships xmlns="http://schemas.openxmlformats.org/package/2006/relationships"><Relationship Id="rId2" Type="http://schemas.openxmlformats.org/officeDocument/2006/relationships/table" Target="../tables/table68.xml"/><Relationship Id="rId1" Type="http://schemas.openxmlformats.org/officeDocument/2006/relationships/drawing" Target="../drawings/drawing15.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3" Type="http://schemas.openxmlformats.org/officeDocument/2006/relationships/hyperlink" Target="http://www.abs.gov.au/ausstats/abs@.nsf/mf/1269.0" TargetMode="External"/><Relationship Id="rId2" Type="http://schemas.openxmlformats.org/officeDocument/2006/relationships/hyperlink" Target="http://www.abs.gov.au/ausstats/abs@.nsf/mf/1266.0" TargetMode="External"/><Relationship Id="rId1" Type="http://schemas.openxmlformats.org/officeDocument/2006/relationships/hyperlink" Target="http://www.abs.gov.au/ausstats/abs@.nsf/mf/1267.0" TargetMode="External"/><Relationship Id="rId5" Type="http://schemas.openxmlformats.org/officeDocument/2006/relationships/printerSettings" Target="../printerSettings/printerSettings23.bin"/><Relationship Id="rId4" Type="http://schemas.openxmlformats.org/officeDocument/2006/relationships/hyperlink" Target="http://www.abs.gov.au/ausstats/abs@.nsf/mf/1249.0"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topLeftCell="A4" workbookViewId="0">
      <selection activeCell="A17" sqref="A17"/>
    </sheetView>
  </sheetViews>
  <sheetFormatPr defaultRowHeight="15" x14ac:dyDescent="0.25"/>
  <cols>
    <col min="1" max="1" width="11.5703125" customWidth="1"/>
    <col min="2" max="2" width="64" customWidth="1"/>
    <col min="3" max="3" width="13.7109375" customWidth="1"/>
    <col min="4" max="4" width="10.5703125" customWidth="1"/>
    <col min="5" max="5" width="73.42578125" customWidth="1"/>
    <col min="6" max="6" width="82.140625" customWidth="1"/>
  </cols>
  <sheetData>
    <row r="1" spans="1:5" ht="21" x14ac:dyDescent="0.35">
      <c r="A1" s="127" t="s">
        <v>1469</v>
      </c>
    </row>
    <row r="2" spans="1:5" s="153" customFormat="1" ht="15.75" x14ac:dyDescent="0.25">
      <c r="A2" s="153" t="s">
        <v>1475</v>
      </c>
    </row>
    <row r="3" spans="1:5" s="153" customFormat="1" ht="15.75" x14ac:dyDescent="0.25"/>
    <row r="4" spans="1:5" x14ac:dyDescent="0.25">
      <c r="A4" s="124" t="s">
        <v>1307</v>
      </c>
      <c r="B4" t="s">
        <v>1104</v>
      </c>
    </row>
    <row r="5" spans="1:5" x14ac:dyDescent="0.25">
      <c r="A5" s="124" t="s">
        <v>1308</v>
      </c>
      <c r="B5" t="s">
        <v>1105</v>
      </c>
    </row>
    <row r="6" spans="1:5" x14ac:dyDescent="0.25">
      <c r="A6" s="124" t="s">
        <v>1309</v>
      </c>
      <c r="B6" t="s">
        <v>1106</v>
      </c>
    </row>
    <row r="7" spans="1:5" x14ac:dyDescent="0.25">
      <c r="A7" s="124" t="s">
        <v>1310</v>
      </c>
      <c r="B7" t="s">
        <v>1107</v>
      </c>
    </row>
    <row r="8" spans="1:5" x14ac:dyDescent="0.25">
      <c r="A8" s="124"/>
    </row>
    <row r="9" spans="1:5" x14ac:dyDescent="0.25">
      <c r="A9" s="285" t="s">
        <v>1389</v>
      </c>
      <c r="B9" t="s">
        <v>1390</v>
      </c>
    </row>
    <row r="10" spans="1:5" x14ac:dyDescent="0.25">
      <c r="A10" s="285"/>
    </row>
    <row r="11" spans="1:5" x14ac:dyDescent="0.25">
      <c r="A11" s="281" t="s">
        <v>1108</v>
      </c>
      <c r="D11" s="281" t="s">
        <v>1109</v>
      </c>
    </row>
    <row r="12" spans="1:5" x14ac:dyDescent="0.25">
      <c r="A12" s="123">
        <v>2.1</v>
      </c>
      <c r="B12" t="s">
        <v>1110</v>
      </c>
      <c r="D12" s="124">
        <v>2.1</v>
      </c>
      <c r="E12" t="s">
        <v>1114</v>
      </c>
    </row>
    <row r="13" spans="1:5" x14ac:dyDescent="0.25">
      <c r="A13" s="124">
        <v>2.2000000000000002</v>
      </c>
      <c r="B13" t="s">
        <v>1483</v>
      </c>
      <c r="D13" s="124">
        <v>2.2000000000000002</v>
      </c>
      <c r="E13" t="s">
        <v>1115</v>
      </c>
    </row>
    <row r="14" spans="1:5" x14ac:dyDescent="0.25">
      <c r="A14" s="124">
        <v>2.2999999999999998</v>
      </c>
      <c r="B14" t="s">
        <v>1111</v>
      </c>
      <c r="D14" s="124">
        <v>2.2999999999999998</v>
      </c>
      <c r="E14" t="s">
        <v>1116</v>
      </c>
    </row>
    <row r="15" spans="1:5" x14ac:dyDescent="0.25">
      <c r="A15" s="123">
        <v>2.4</v>
      </c>
      <c r="B15" t="s">
        <v>1112</v>
      </c>
      <c r="D15" s="124">
        <v>2.4</v>
      </c>
      <c r="E15" t="s">
        <v>1117</v>
      </c>
    </row>
    <row r="16" spans="1:5" ht="30" x14ac:dyDescent="0.25">
      <c r="A16" s="124">
        <v>2.5</v>
      </c>
      <c r="B16" t="s">
        <v>1113</v>
      </c>
      <c r="D16" s="124">
        <v>2.5</v>
      </c>
      <c r="E16" s="7" t="s">
        <v>1123</v>
      </c>
    </row>
    <row r="17" spans="1:5" ht="30" x14ac:dyDescent="0.25">
      <c r="A17" s="124">
        <v>2.6</v>
      </c>
      <c r="B17" t="s">
        <v>1118</v>
      </c>
      <c r="D17" s="124">
        <v>2.6</v>
      </c>
      <c r="E17" s="7" t="s">
        <v>1127</v>
      </c>
    </row>
    <row r="18" spans="1:5" x14ac:dyDescent="0.25">
      <c r="A18" s="125" t="s">
        <v>1120</v>
      </c>
      <c r="B18" t="s">
        <v>1144</v>
      </c>
      <c r="D18" s="124">
        <v>2.7</v>
      </c>
      <c r="E18" t="s">
        <v>1372</v>
      </c>
    </row>
    <row r="19" spans="1:5" ht="30" x14ac:dyDescent="0.25">
      <c r="A19" s="123">
        <v>2.7</v>
      </c>
      <c r="B19" s="7" t="s">
        <v>1122</v>
      </c>
      <c r="D19" s="124">
        <v>2.8</v>
      </c>
      <c r="E19" s="7" t="s">
        <v>1130</v>
      </c>
    </row>
    <row r="20" spans="1:5" ht="30" x14ac:dyDescent="0.25">
      <c r="A20" s="126" t="s">
        <v>1121</v>
      </c>
      <c r="B20" s="7" t="s">
        <v>1145</v>
      </c>
      <c r="D20" s="124">
        <v>2.9</v>
      </c>
      <c r="E20" t="s">
        <v>1137</v>
      </c>
    </row>
    <row r="21" spans="1:5" x14ac:dyDescent="0.25">
      <c r="A21" s="124">
        <v>2.8</v>
      </c>
      <c r="B21" t="s">
        <v>1153</v>
      </c>
    </row>
    <row r="22" spans="1:5" ht="45" x14ac:dyDescent="0.25">
      <c r="A22" s="124">
        <v>2.9</v>
      </c>
      <c r="B22" s="7" t="s">
        <v>1131</v>
      </c>
      <c r="D22" s="282" t="s">
        <v>1166</v>
      </c>
    </row>
    <row r="23" spans="1:5" x14ac:dyDescent="0.25">
      <c r="A23" s="143">
        <v>2.1</v>
      </c>
      <c r="B23" s="7" t="s">
        <v>1139</v>
      </c>
      <c r="D23" s="124">
        <v>3.1</v>
      </c>
      <c r="E23" t="s">
        <v>1167</v>
      </c>
    </row>
    <row r="24" spans="1:5" x14ac:dyDescent="0.25">
      <c r="A24" s="124">
        <v>2.11</v>
      </c>
      <c r="B24" t="s">
        <v>1134</v>
      </c>
      <c r="D24" s="124">
        <v>3.2</v>
      </c>
      <c r="E24" t="s">
        <v>1248</v>
      </c>
    </row>
    <row r="25" spans="1:5" x14ac:dyDescent="0.25">
      <c r="A25" s="143">
        <v>2.12</v>
      </c>
      <c r="B25" s="7" t="s">
        <v>1140</v>
      </c>
      <c r="D25" s="124">
        <v>3.3</v>
      </c>
      <c r="E25" t="s">
        <v>1249</v>
      </c>
    </row>
    <row r="26" spans="1:5" x14ac:dyDescent="0.25">
      <c r="A26" s="124">
        <v>2.13</v>
      </c>
      <c r="B26" s="7" t="s">
        <v>1141</v>
      </c>
    </row>
    <row r="27" spans="1:5" ht="30" x14ac:dyDescent="0.25">
      <c r="A27" s="143">
        <v>2.14</v>
      </c>
      <c r="B27" s="7" t="s">
        <v>1143</v>
      </c>
    </row>
    <row r="28" spans="1:5" ht="30" x14ac:dyDescent="0.25">
      <c r="A28" s="124">
        <v>2.15</v>
      </c>
      <c r="B28" s="7" t="s">
        <v>1152</v>
      </c>
    </row>
    <row r="29" spans="1:5" ht="30" x14ac:dyDescent="0.25">
      <c r="A29" s="143">
        <v>2.16</v>
      </c>
      <c r="B29" s="7" t="s">
        <v>1151</v>
      </c>
    </row>
    <row r="30" spans="1:5" x14ac:dyDescent="0.25">
      <c r="A30" s="124">
        <v>2.17</v>
      </c>
      <c r="B30" s="7" t="s">
        <v>1156</v>
      </c>
    </row>
    <row r="31" spans="1:5" x14ac:dyDescent="0.25">
      <c r="A31" s="143">
        <v>2.1800000000000002</v>
      </c>
      <c r="B31" s="7" t="s">
        <v>1157</v>
      </c>
    </row>
    <row r="32" spans="1:5" x14ac:dyDescent="0.25">
      <c r="A32" s="124">
        <v>2.19</v>
      </c>
      <c r="B32" t="s">
        <v>1347</v>
      </c>
    </row>
    <row r="33" spans="1:2" x14ac:dyDescent="0.25">
      <c r="A33" s="143">
        <v>2.2000000000000002</v>
      </c>
      <c r="B33" t="s">
        <v>1155</v>
      </c>
    </row>
  </sheetData>
  <sheetProtection password="CCCF" sheet="1" objects="1" scenarios="1"/>
  <hyperlinks>
    <hyperlink ref="A12" location="'Table 2.1'!A1" display="'Table 2.1'!A1"/>
    <hyperlink ref="A13" location="'Table 2.2'!A1" display="'Table 2.2'!A1"/>
    <hyperlink ref="A14" location="'Table 2.3'!A1" display="'Table 2.3'!A1"/>
    <hyperlink ref="A15" location="'Table 2.4'!A1" display="'Table 2.4'!A1"/>
    <hyperlink ref="A16" location="'Table 2.5'!A1" display="'Table 2.5'!A1"/>
    <hyperlink ref="D12" location="'Chart 2.1'!A1" display="'Chart 2.1'!A1"/>
    <hyperlink ref="D13" location="'Chart 2.2'!A1" display="'Chart 2.2'!A1"/>
    <hyperlink ref="D14" location="'Chart 2.3'!A1" display="'Chart 2.3'!A1"/>
    <hyperlink ref="D15" location="'Chart 2.4'!A1" display="'Chart 2.4'!A1"/>
    <hyperlink ref="A17" location="'Table 2.6'!A1" display="'Table 2.6'!A1"/>
    <hyperlink ref="A19" location="'Table 2.7'!A1" display="'Table 2.7'!A1"/>
    <hyperlink ref="A18" location="'Table 2.6 (a)'!A1" display="2.6 (a)"/>
    <hyperlink ref="A20" location="'Table 2.7 (a)'!A1" display="2.7 (a)"/>
    <hyperlink ref="D16" location="'Chart 2.5'!A1" display="'Chart 2.5'!A1"/>
    <hyperlink ref="D17" location="'Chart 2.6'!A1" display="'Chart 2.6'!A1"/>
    <hyperlink ref="D18" location="'Chart 2.7'!A1" display="'Chart 2.7'!A1"/>
    <hyperlink ref="D19" location="'Chart 2.8'!A1" display="'Chart 2.8'!A1"/>
    <hyperlink ref="A21" location="'Table 2.8'!A1" display="'Table 2.8'!A1"/>
    <hyperlink ref="A22" location="'Table 2.9'!A1" display="'Table 2.9'!A1"/>
    <hyperlink ref="A23" location="'Table 2.10'!A1" display="'Table 2.10'!A1"/>
    <hyperlink ref="D20" location="'Chart 2.9'!A1" display="'Chart 2.9'!A1"/>
    <hyperlink ref="A25" location="'Table 2.12'!A1" display="'Table 2.12'!A1"/>
    <hyperlink ref="A26" location="'Table 2.13'!A1" display="'Table 2.13'!A1"/>
    <hyperlink ref="A27" location="'Table 2.14'!A1" display="'Table 2.14'!A1"/>
    <hyperlink ref="A28" location="'Table 2.15'!A1" display="'Table 2.15'!A1"/>
    <hyperlink ref="A29" location="'Table 2.16'!A1" display="'Table 2.16'!A1"/>
    <hyperlink ref="A33" location="Table2.20!A1" display="Table2.20!A1"/>
    <hyperlink ref="A30" location="'Table 2.17'!A1" display="'Table 2.17'!A1"/>
    <hyperlink ref="A31" location="'Table 2.18'!A1" display="'Table 2.18'!A1"/>
    <hyperlink ref="D23" location="'Pyramid 3.1'!A1" display="'Pyramid 3.1'!A1"/>
    <hyperlink ref="D24" location="'Pyramid 3.2'!A1" display="'Pyramid 3.2'!A1"/>
    <hyperlink ref="D25" location="'Pyramid 3.3'!A1" display="'Pyramid 3.3'!A1"/>
    <hyperlink ref="A4" location="'Appendix A'!A1" display="Appendix A"/>
    <hyperlink ref="A5" location="'Appendix B'!A1" display="Appendix B"/>
    <hyperlink ref="A6" location="'Appendix C'!A1" display="Appendix C"/>
    <hyperlink ref="A7" location="'Appendix D'!A1" display="Appendix D"/>
    <hyperlink ref="A24" location="'Table 2.11'!A1" display="'Table 2.11'!A1"/>
    <hyperlink ref="A32" location="Table2.19!A1" display="Table2.19!A1"/>
    <hyperlink ref="A9" location="Summary!A1" display="Summary"/>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election sqref="A1:XFD1"/>
    </sheetView>
  </sheetViews>
  <sheetFormatPr defaultRowHeight="15" x14ac:dyDescent="0.25"/>
  <cols>
    <col min="1" max="1" width="32.140625" style="447" customWidth="1"/>
    <col min="2" max="7" width="11" style="447" customWidth="1"/>
    <col min="8" max="8" width="10.42578125" style="447" customWidth="1"/>
    <col min="9" max="9" width="1.85546875" style="447" customWidth="1"/>
    <col min="10" max="10" width="32.140625" style="447" customWidth="1"/>
    <col min="11" max="16" width="11" style="447" customWidth="1"/>
    <col min="17" max="17" width="10.42578125" style="447" customWidth="1"/>
    <col min="18" max="16384" width="9.140625" style="447"/>
  </cols>
  <sheetData>
    <row r="1" spans="1:17" ht="18.75" x14ac:dyDescent="0.3">
      <c r="A1" s="446" t="s">
        <v>1119</v>
      </c>
      <c r="H1" s="448" t="s">
        <v>1250</v>
      </c>
    </row>
    <row r="2" spans="1:17" ht="15.75" x14ac:dyDescent="0.25">
      <c r="A2" s="449" t="s">
        <v>1096</v>
      </c>
      <c r="B2" s="607"/>
      <c r="C2" s="449"/>
      <c r="D2" s="449"/>
      <c r="E2" s="449"/>
      <c r="F2" s="449"/>
      <c r="G2" s="449"/>
      <c r="H2" s="449"/>
      <c r="I2" s="608"/>
      <c r="J2" s="608"/>
      <c r="K2" s="608"/>
      <c r="L2" s="608"/>
      <c r="M2" s="608"/>
      <c r="N2" s="608"/>
      <c r="O2" s="608"/>
      <c r="P2" s="608"/>
      <c r="Q2" s="608"/>
    </row>
    <row r="3" spans="1:17" ht="24" customHeight="1" x14ac:dyDescent="0.25">
      <c r="A3" s="607"/>
      <c r="B3" s="608"/>
      <c r="C3" s="608"/>
      <c r="D3" s="608"/>
      <c r="E3" s="608"/>
      <c r="F3" s="608"/>
      <c r="G3" s="608"/>
      <c r="H3" s="608"/>
      <c r="I3" s="608"/>
      <c r="J3" s="608"/>
      <c r="K3" s="1029" t="s">
        <v>198</v>
      </c>
      <c r="L3" s="1029"/>
      <c r="M3" s="1029"/>
      <c r="N3" s="1029"/>
      <c r="O3" s="1029"/>
      <c r="P3" s="1029"/>
      <c r="Q3" s="1029"/>
    </row>
    <row r="4" spans="1:17" ht="8.25" customHeight="1" x14ac:dyDescent="0.25">
      <c r="E4" s="509"/>
      <c r="F4" s="509"/>
      <c r="G4" s="509"/>
    </row>
    <row r="5" spans="1:17" ht="0.75" customHeight="1" x14ac:dyDescent="0.25">
      <c r="A5" s="609" t="s">
        <v>1421</v>
      </c>
      <c r="B5" s="610" t="s">
        <v>1422</v>
      </c>
      <c r="C5" s="611" t="s">
        <v>1423</v>
      </c>
      <c r="D5" s="611" t="s">
        <v>1424</v>
      </c>
      <c r="E5" s="611" t="s">
        <v>1428</v>
      </c>
      <c r="F5" s="611" t="s">
        <v>1429</v>
      </c>
      <c r="G5" s="612" t="s">
        <v>1430</v>
      </c>
      <c r="H5" s="613" t="s">
        <v>1432</v>
      </c>
      <c r="J5" s="609" t="s">
        <v>1421</v>
      </c>
      <c r="K5" s="610" t="s">
        <v>1422</v>
      </c>
      <c r="L5" s="611" t="s">
        <v>1423</v>
      </c>
      <c r="M5" s="611" t="s">
        <v>1424</v>
      </c>
      <c r="N5" s="611" t="s">
        <v>1428</v>
      </c>
      <c r="O5" s="611" t="s">
        <v>1429</v>
      </c>
      <c r="P5" s="612" t="s">
        <v>1430</v>
      </c>
      <c r="Q5" s="613" t="s">
        <v>1432</v>
      </c>
    </row>
    <row r="6" spans="1:17" ht="15" customHeight="1" x14ac:dyDescent="0.25">
      <c r="A6" s="614"/>
      <c r="B6" s="615" t="s">
        <v>1433</v>
      </c>
      <c r="C6" s="616"/>
      <c r="D6" s="616"/>
      <c r="E6" s="616"/>
      <c r="F6" s="616"/>
      <c r="G6" s="617"/>
      <c r="H6" s="618"/>
      <c r="J6" s="614"/>
      <c r="K6" s="615" t="s">
        <v>1095</v>
      </c>
      <c r="L6" s="616"/>
      <c r="M6" s="616"/>
      <c r="N6" s="616"/>
      <c r="O6" s="616"/>
      <c r="P6" s="617"/>
      <c r="Q6" s="619"/>
    </row>
    <row r="7" spans="1:17" ht="45" customHeight="1" x14ac:dyDescent="0.25">
      <c r="A7" s="620"/>
      <c r="B7" s="621" t="s">
        <v>958</v>
      </c>
      <c r="C7" s="621"/>
      <c r="D7" s="621"/>
      <c r="E7" s="621"/>
      <c r="F7" s="621"/>
      <c r="G7" s="622"/>
      <c r="H7" s="613" t="s">
        <v>1051</v>
      </c>
      <c r="J7" s="620"/>
      <c r="K7" s="623" t="s">
        <v>958</v>
      </c>
      <c r="L7" s="623"/>
      <c r="M7" s="623"/>
      <c r="N7" s="623"/>
      <c r="O7" s="623"/>
      <c r="P7" s="624"/>
      <c r="Q7" s="613" t="s">
        <v>1051</v>
      </c>
    </row>
    <row r="8" spans="1:17" ht="15" customHeight="1" x14ac:dyDescent="0.25">
      <c r="A8" s="623" t="s">
        <v>460</v>
      </c>
      <c r="B8" s="613" t="s">
        <v>929</v>
      </c>
      <c r="C8" s="613" t="s">
        <v>1052</v>
      </c>
      <c r="D8" s="613" t="s">
        <v>1053</v>
      </c>
      <c r="E8" s="613" t="s">
        <v>1054</v>
      </c>
      <c r="F8" s="613" t="s">
        <v>522</v>
      </c>
      <c r="G8" s="625" t="s">
        <v>48</v>
      </c>
      <c r="H8" s="617"/>
      <c r="J8" s="610" t="s">
        <v>460</v>
      </c>
      <c r="K8" s="503" t="s">
        <v>929</v>
      </c>
      <c r="L8" s="503" t="s">
        <v>1052</v>
      </c>
      <c r="M8" s="503" t="s">
        <v>1053</v>
      </c>
      <c r="N8" s="503" t="s">
        <v>1054</v>
      </c>
      <c r="O8" s="503" t="s">
        <v>522</v>
      </c>
      <c r="P8" s="626" t="s">
        <v>48</v>
      </c>
      <c r="Q8" s="503"/>
    </row>
    <row r="9" spans="1:17" ht="15" customHeight="1" x14ac:dyDescent="0.25">
      <c r="A9" s="367" t="s">
        <v>285</v>
      </c>
      <c r="B9" s="374">
        <v>8</v>
      </c>
      <c r="C9" s="374">
        <v>4</v>
      </c>
      <c r="D9" s="374">
        <v>4</v>
      </c>
      <c r="E9" s="374">
        <v>8</v>
      </c>
      <c r="F9" s="374">
        <v>0</v>
      </c>
      <c r="G9" s="375">
        <v>24</v>
      </c>
      <c r="H9" s="627">
        <v>362</v>
      </c>
      <c r="J9" s="368" t="s">
        <v>285</v>
      </c>
      <c r="K9" s="628">
        <v>33.333333333333329</v>
      </c>
      <c r="L9" s="628">
        <v>16.666666666666664</v>
      </c>
      <c r="M9" s="628">
        <v>16.666666666666664</v>
      </c>
      <c r="N9" s="628">
        <v>33.333333333333329</v>
      </c>
      <c r="O9" s="628">
        <v>0</v>
      </c>
      <c r="P9" s="629">
        <v>100</v>
      </c>
      <c r="Q9" s="630">
        <v>362</v>
      </c>
    </row>
    <row r="10" spans="1:17" ht="15" customHeight="1" x14ac:dyDescent="0.25">
      <c r="A10" s="368" t="s">
        <v>311</v>
      </c>
      <c r="B10" s="376">
        <v>11</v>
      </c>
      <c r="C10" s="376">
        <v>4</v>
      </c>
      <c r="D10" s="376">
        <v>12</v>
      </c>
      <c r="E10" s="376">
        <v>9</v>
      </c>
      <c r="F10" s="376">
        <v>4</v>
      </c>
      <c r="G10" s="377">
        <v>40</v>
      </c>
      <c r="H10" s="630">
        <v>168</v>
      </c>
      <c r="J10" s="368" t="s">
        <v>311</v>
      </c>
      <c r="K10" s="628">
        <v>27.500000000000004</v>
      </c>
      <c r="L10" s="628">
        <v>10</v>
      </c>
      <c r="M10" s="628">
        <v>30</v>
      </c>
      <c r="N10" s="628">
        <v>22.5</v>
      </c>
      <c r="O10" s="628">
        <v>10</v>
      </c>
      <c r="P10" s="629">
        <v>100</v>
      </c>
      <c r="Q10" s="630">
        <v>168</v>
      </c>
    </row>
    <row r="11" spans="1:17" ht="15" customHeight="1" x14ac:dyDescent="0.25">
      <c r="A11" s="368" t="s">
        <v>336</v>
      </c>
      <c r="B11" s="376">
        <v>22</v>
      </c>
      <c r="C11" s="376">
        <v>10</v>
      </c>
      <c r="D11" s="376">
        <v>31</v>
      </c>
      <c r="E11" s="376">
        <v>58</v>
      </c>
      <c r="F11" s="376">
        <v>53</v>
      </c>
      <c r="G11" s="377">
        <v>174</v>
      </c>
      <c r="H11" s="630">
        <v>729</v>
      </c>
      <c r="J11" s="368" t="s">
        <v>336</v>
      </c>
      <c r="K11" s="628">
        <v>12.643678160919542</v>
      </c>
      <c r="L11" s="628">
        <v>5.7471264367816088</v>
      </c>
      <c r="M11" s="628">
        <v>17.816091954022991</v>
      </c>
      <c r="N11" s="628">
        <v>33.333333333333329</v>
      </c>
      <c r="O11" s="628">
        <v>30.459770114942529</v>
      </c>
      <c r="P11" s="629">
        <v>100</v>
      </c>
      <c r="Q11" s="630">
        <v>729</v>
      </c>
    </row>
    <row r="12" spans="1:17" ht="15" customHeight="1" x14ac:dyDescent="0.25">
      <c r="A12" s="368" t="s">
        <v>330</v>
      </c>
      <c r="B12" s="376">
        <v>30</v>
      </c>
      <c r="C12" s="376">
        <v>4</v>
      </c>
      <c r="D12" s="376">
        <v>9</v>
      </c>
      <c r="E12" s="376">
        <v>14</v>
      </c>
      <c r="F12" s="376">
        <v>9</v>
      </c>
      <c r="G12" s="377">
        <v>66</v>
      </c>
      <c r="H12" s="630">
        <v>2047</v>
      </c>
      <c r="J12" s="368" t="s">
        <v>330</v>
      </c>
      <c r="K12" s="628">
        <v>45.454545454545453</v>
      </c>
      <c r="L12" s="628">
        <v>6.0606060606060606</v>
      </c>
      <c r="M12" s="628">
        <v>13.636363636363635</v>
      </c>
      <c r="N12" s="628">
        <v>21.212121212121211</v>
      </c>
      <c r="O12" s="628">
        <v>13.636363636363635</v>
      </c>
      <c r="P12" s="629">
        <v>100</v>
      </c>
      <c r="Q12" s="630">
        <v>2047</v>
      </c>
    </row>
    <row r="13" spans="1:17" ht="15" customHeight="1" x14ac:dyDescent="0.25">
      <c r="A13" s="368" t="s">
        <v>254</v>
      </c>
      <c r="B13" s="376">
        <v>17</v>
      </c>
      <c r="C13" s="376">
        <v>9</v>
      </c>
      <c r="D13" s="376">
        <v>16</v>
      </c>
      <c r="E13" s="376">
        <v>7</v>
      </c>
      <c r="F13" s="376">
        <v>7</v>
      </c>
      <c r="G13" s="377">
        <v>56</v>
      </c>
      <c r="H13" s="630">
        <v>644</v>
      </c>
      <c r="J13" s="368" t="s">
        <v>254</v>
      </c>
      <c r="K13" s="628">
        <v>30.357142857142854</v>
      </c>
      <c r="L13" s="628">
        <v>16.071428571428573</v>
      </c>
      <c r="M13" s="628">
        <v>28.571428571428569</v>
      </c>
      <c r="N13" s="628">
        <v>12.5</v>
      </c>
      <c r="O13" s="628">
        <v>12.5</v>
      </c>
      <c r="P13" s="629">
        <v>100</v>
      </c>
      <c r="Q13" s="630">
        <v>644</v>
      </c>
    </row>
    <row r="14" spans="1:17" ht="15" customHeight="1" x14ac:dyDescent="0.25">
      <c r="A14" s="368" t="s">
        <v>255</v>
      </c>
      <c r="B14" s="376">
        <v>87</v>
      </c>
      <c r="C14" s="376">
        <v>11</v>
      </c>
      <c r="D14" s="376">
        <v>112</v>
      </c>
      <c r="E14" s="376">
        <v>126</v>
      </c>
      <c r="F14" s="376">
        <v>183</v>
      </c>
      <c r="G14" s="377">
        <v>519</v>
      </c>
      <c r="H14" s="630">
        <v>3242</v>
      </c>
      <c r="J14" s="368" t="s">
        <v>255</v>
      </c>
      <c r="K14" s="628">
        <v>16.76300578034682</v>
      </c>
      <c r="L14" s="628">
        <v>2.1194605009633909</v>
      </c>
      <c r="M14" s="628">
        <v>21.579961464354529</v>
      </c>
      <c r="N14" s="628">
        <v>24.277456647398843</v>
      </c>
      <c r="O14" s="628">
        <v>35.260115606936417</v>
      </c>
      <c r="P14" s="629">
        <v>100</v>
      </c>
      <c r="Q14" s="630">
        <v>3242</v>
      </c>
    </row>
    <row r="15" spans="1:17" ht="15" customHeight="1" x14ac:dyDescent="0.25">
      <c r="A15" s="368" t="s">
        <v>297</v>
      </c>
      <c r="B15" s="376">
        <v>10</v>
      </c>
      <c r="C15" s="376">
        <v>5</v>
      </c>
      <c r="D15" s="376">
        <v>4</v>
      </c>
      <c r="E15" s="376">
        <v>5</v>
      </c>
      <c r="F15" s="376">
        <v>0</v>
      </c>
      <c r="G15" s="377">
        <v>24</v>
      </c>
      <c r="H15" s="630">
        <v>279</v>
      </c>
      <c r="J15" s="368" t="s">
        <v>297</v>
      </c>
      <c r="K15" s="628">
        <v>41.666666666666671</v>
      </c>
      <c r="L15" s="628">
        <v>20.833333333333336</v>
      </c>
      <c r="M15" s="628">
        <v>16.666666666666664</v>
      </c>
      <c r="N15" s="628">
        <v>20.833333333333336</v>
      </c>
      <c r="O15" s="628">
        <v>0</v>
      </c>
      <c r="P15" s="629">
        <v>100</v>
      </c>
      <c r="Q15" s="630">
        <v>279</v>
      </c>
    </row>
    <row r="16" spans="1:17" ht="15" customHeight="1" x14ac:dyDescent="0.25">
      <c r="A16" s="368" t="s">
        <v>337</v>
      </c>
      <c r="B16" s="376">
        <v>4</v>
      </c>
      <c r="C16" s="376">
        <v>0</v>
      </c>
      <c r="D16" s="376">
        <v>8</v>
      </c>
      <c r="E16" s="376">
        <v>45</v>
      </c>
      <c r="F16" s="376">
        <v>61</v>
      </c>
      <c r="G16" s="377">
        <v>118</v>
      </c>
      <c r="H16" s="630">
        <v>533</v>
      </c>
      <c r="J16" s="368" t="s">
        <v>337</v>
      </c>
      <c r="K16" s="628">
        <v>3.3898305084745761</v>
      </c>
      <c r="L16" s="628">
        <v>0</v>
      </c>
      <c r="M16" s="628">
        <v>6.7796610169491522</v>
      </c>
      <c r="N16" s="628">
        <v>38.135593220338983</v>
      </c>
      <c r="O16" s="628">
        <v>51.694915254237287</v>
      </c>
      <c r="P16" s="629">
        <v>100</v>
      </c>
      <c r="Q16" s="630">
        <v>533</v>
      </c>
    </row>
    <row r="17" spans="1:17" ht="15" customHeight="1" x14ac:dyDescent="0.25">
      <c r="A17" s="368" t="s">
        <v>298</v>
      </c>
      <c r="B17" s="376">
        <v>22</v>
      </c>
      <c r="C17" s="376">
        <v>0</v>
      </c>
      <c r="D17" s="376">
        <v>12</v>
      </c>
      <c r="E17" s="376">
        <v>0</v>
      </c>
      <c r="F17" s="376">
        <v>0</v>
      </c>
      <c r="G17" s="377">
        <v>34</v>
      </c>
      <c r="H17" s="630">
        <v>852</v>
      </c>
      <c r="J17" s="368" t="s">
        <v>298</v>
      </c>
      <c r="K17" s="628">
        <v>64.705882352941174</v>
      </c>
      <c r="L17" s="628">
        <v>0</v>
      </c>
      <c r="M17" s="628">
        <v>35.294117647058826</v>
      </c>
      <c r="N17" s="628">
        <v>0</v>
      </c>
      <c r="O17" s="628">
        <v>0</v>
      </c>
      <c r="P17" s="629">
        <v>100</v>
      </c>
      <c r="Q17" s="630">
        <v>852</v>
      </c>
    </row>
    <row r="18" spans="1:17" ht="15" customHeight="1" x14ac:dyDescent="0.25">
      <c r="A18" s="368" t="s">
        <v>325</v>
      </c>
      <c r="B18" s="376">
        <v>37</v>
      </c>
      <c r="C18" s="376">
        <v>16</v>
      </c>
      <c r="D18" s="376">
        <v>37</v>
      </c>
      <c r="E18" s="376">
        <v>21</v>
      </c>
      <c r="F18" s="376">
        <v>16</v>
      </c>
      <c r="G18" s="377">
        <v>127</v>
      </c>
      <c r="H18" s="630">
        <v>1191</v>
      </c>
      <c r="J18" s="368" t="s">
        <v>325</v>
      </c>
      <c r="K18" s="628">
        <v>29.133858267716533</v>
      </c>
      <c r="L18" s="628">
        <v>12.598425196850393</v>
      </c>
      <c r="M18" s="628">
        <v>29.133858267716533</v>
      </c>
      <c r="N18" s="628">
        <v>16.535433070866144</v>
      </c>
      <c r="O18" s="628">
        <v>12.598425196850393</v>
      </c>
      <c r="P18" s="629">
        <v>100</v>
      </c>
      <c r="Q18" s="630">
        <v>1191</v>
      </c>
    </row>
    <row r="19" spans="1:17" ht="15" customHeight="1" x14ac:dyDescent="0.25">
      <c r="A19" s="368" t="s">
        <v>259</v>
      </c>
      <c r="B19" s="376">
        <v>12</v>
      </c>
      <c r="C19" s="376">
        <v>7</v>
      </c>
      <c r="D19" s="376">
        <v>9</v>
      </c>
      <c r="E19" s="376">
        <v>7</v>
      </c>
      <c r="F19" s="376">
        <v>26</v>
      </c>
      <c r="G19" s="377">
        <v>61</v>
      </c>
      <c r="H19" s="630">
        <v>769</v>
      </c>
      <c r="J19" s="368" t="s">
        <v>259</v>
      </c>
      <c r="K19" s="628">
        <v>19.672131147540984</v>
      </c>
      <c r="L19" s="628">
        <v>11.475409836065573</v>
      </c>
      <c r="M19" s="628">
        <v>14.754098360655737</v>
      </c>
      <c r="N19" s="628">
        <v>11.475409836065573</v>
      </c>
      <c r="O19" s="628">
        <v>42.622950819672127</v>
      </c>
      <c r="P19" s="629">
        <v>100</v>
      </c>
      <c r="Q19" s="630">
        <v>769</v>
      </c>
    </row>
    <row r="20" spans="1:17" ht="15" customHeight="1" x14ac:dyDescent="0.25">
      <c r="A20" s="368" t="s">
        <v>340</v>
      </c>
      <c r="B20" s="376">
        <v>51</v>
      </c>
      <c r="C20" s="376">
        <v>5</v>
      </c>
      <c r="D20" s="376">
        <v>70</v>
      </c>
      <c r="E20" s="376">
        <v>10</v>
      </c>
      <c r="F20" s="376">
        <v>7</v>
      </c>
      <c r="G20" s="377">
        <v>143</v>
      </c>
      <c r="H20" s="630">
        <v>505</v>
      </c>
      <c r="J20" s="368" t="s">
        <v>340</v>
      </c>
      <c r="K20" s="628">
        <v>35.664335664335667</v>
      </c>
      <c r="L20" s="628">
        <v>3.4965034965034967</v>
      </c>
      <c r="M20" s="628">
        <v>48.951048951048953</v>
      </c>
      <c r="N20" s="628">
        <v>6.9930069930069934</v>
      </c>
      <c r="O20" s="628">
        <v>4.895104895104895</v>
      </c>
      <c r="P20" s="629">
        <v>100</v>
      </c>
      <c r="Q20" s="630">
        <v>505</v>
      </c>
    </row>
    <row r="21" spans="1:17" ht="15" customHeight="1" x14ac:dyDescent="0.25">
      <c r="A21" s="368" t="s">
        <v>313</v>
      </c>
      <c r="B21" s="376">
        <v>10</v>
      </c>
      <c r="C21" s="376">
        <v>4</v>
      </c>
      <c r="D21" s="376">
        <v>8</v>
      </c>
      <c r="E21" s="376">
        <v>4</v>
      </c>
      <c r="F21" s="376">
        <v>0</v>
      </c>
      <c r="G21" s="377">
        <v>26</v>
      </c>
      <c r="H21" s="630">
        <v>50</v>
      </c>
      <c r="J21" s="368" t="s">
        <v>313</v>
      </c>
      <c r="K21" s="628">
        <v>38.461538461538467</v>
      </c>
      <c r="L21" s="628">
        <v>15.384615384615385</v>
      </c>
      <c r="M21" s="628">
        <v>30.76923076923077</v>
      </c>
      <c r="N21" s="628">
        <v>15.384615384615385</v>
      </c>
      <c r="O21" s="628">
        <v>0</v>
      </c>
      <c r="P21" s="629">
        <v>100</v>
      </c>
      <c r="Q21" s="630">
        <v>50</v>
      </c>
    </row>
    <row r="22" spans="1:17" ht="15" customHeight="1" x14ac:dyDescent="0.25">
      <c r="A22" s="368" t="s">
        <v>316</v>
      </c>
      <c r="B22" s="376">
        <v>10</v>
      </c>
      <c r="C22" s="376">
        <v>0</v>
      </c>
      <c r="D22" s="376">
        <v>26</v>
      </c>
      <c r="E22" s="376">
        <v>27</v>
      </c>
      <c r="F22" s="376">
        <v>11</v>
      </c>
      <c r="G22" s="377">
        <v>74</v>
      </c>
      <c r="H22" s="630">
        <v>252</v>
      </c>
      <c r="J22" s="368" t="s">
        <v>316</v>
      </c>
      <c r="K22" s="628">
        <v>13.513513513513514</v>
      </c>
      <c r="L22" s="628">
        <v>0</v>
      </c>
      <c r="M22" s="628">
        <v>35.135135135135137</v>
      </c>
      <c r="N22" s="628">
        <v>36.486486486486484</v>
      </c>
      <c r="O22" s="628">
        <v>14.864864864864865</v>
      </c>
      <c r="P22" s="629">
        <v>100</v>
      </c>
      <c r="Q22" s="630">
        <v>252</v>
      </c>
    </row>
    <row r="23" spans="1:17" ht="15" customHeight="1" x14ac:dyDescent="0.25">
      <c r="A23" s="368" t="s">
        <v>341</v>
      </c>
      <c r="B23" s="376">
        <v>28</v>
      </c>
      <c r="C23" s="376">
        <v>14</v>
      </c>
      <c r="D23" s="376">
        <v>51</v>
      </c>
      <c r="E23" s="376">
        <v>10</v>
      </c>
      <c r="F23" s="376">
        <v>0</v>
      </c>
      <c r="G23" s="377">
        <v>103</v>
      </c>
      <c r="H23" s="630">
        <v>363</v>
      </c>
      <c r="J23" s="368" t="s">
        <v>341</v>
      </c>
      <c r="K23" s="628">
        <v>27.184466019417474</v>
      </c>
      <c r="L23" s="628">
        <v>13.592233009708737</v>
      </c>
      <c r="M23" s="628">
        <v>49.514563106796118</v>
      </c>
      <c r="N23" s="628">
        <v>9.7087378640776691</v>
      </c>
      <c r="O23" s="628">
        <v>0</v>
      </c>
      <c r="P23" s="629">
        <v>100</v>
      </c>
      <c r="Q23" s="630">
        <v>363</v>
      </c>
    </row>
    <row r="24" spans="1:17" ht="15" customHeight="1" x14ac:dyDescent="0.25">
      <c r="A24" s="368" t="s">
        <v>291</v>
      </c>
      <c r="B24" s="376">
        <v>87</v>
      </c>
      <c r="C24" s="376">
        <v>0</v>
      </c>
      <c r="D24" s="376">
        <v>7</v>
      </c>
      <c r="E24" s="376">
        <v>15</v>
      </c>
      <c r="F24" s="376">
        <v>6</v>
      </c>
      <c r="G24" s="377">
        <v>115</v>
      </c>
      <c r="H24" s="630">
        <v>1269</v>
      </c>
      <c r="J24" s="368" t="s">
        <v>291</v>
      </c>
      <c r="K24" s="628">
        <v>75.65217391304347</v>
      </c>
      <c r="L24" s="628">
        <v>0</v>
      </c>
      <c r="M24" s="628">
        <v>6.0869565217391308</v>
      </c>
      <c r="N24" s="628">
        <v>13.043478260869565</v>
      </c>
      <c r="O24" s="628">
        <v>5.2173913043478262</v>
      </c>
      <c r="P24" s="629">
        <v>100</v>
      </c>
      <c r="Q24" s="630">
        <v>1269</v>
      </c>
    </row>
    <row r="25" spans="1:17" ht="15" customHeight="1" x14ac:dyDescent="0.25">
      <c r="A25" s="368" t="s">
        <v>338</v>
      </c>
      <c r="B25" s="376">
        <v>98</v>
      </c>
      <c r="C25" s="376">
        <v>40</v>
      </c>
      <c r="D25" s="376">
        <v>280</v>
      </c>
      <c r="E25" s="376">
        <v>142</v>
      </c>
      <c r="F25" s="376">
        <v>36</v>
      </c>
      <c r="G25" s="377">
        <v>596</v>
      </c>
      <c r="H25" s="630">
        <v>2166</v>
      </c>
      <c r="J25" s="368" t="s">
        <v>338</v>
      </c>
      <c r="K25" s="628">
        <v>16.44295302013423</v>
      </c>
      <c r="L25" s="628">
        <v>6.7114093959731544</v>
      </c>
      <c r="M25" s="628">
        <v>46.979865771812079</v>
      </c>
      <c r="N25" s="628">
        <v>23.825503355704697</v>
      </c>
      <c r="O25" s="628">
        <v>6.0402684563758395</v>
      </c>
      <c r="P25" s="629">
        <v>100</v>
      </c>
      <c r="Q25" s="630">
        <v>2166</v>
      </c>
    </row>
    <row r="26" spans="1:17" ht="15" customHeight="1" x14ac:dyDescent="0.25">
      <c r="A26" s="368" t="s">
        <v>301</v>
      </c>
      <c r="B26" s="376">
        <v>39</v>
      </c>
      <c r="C26" s="376">
        <v>3</v>
      </c>
      <c r="D26" s="376">
        <v>14</v>
      </c>
      <c r="E26" s="376">
        <v>24</v>
      </c>
      <c r="F26" s="376">
        <v>9</v>
      </c>
      <c r="G26" s="377">
        <v>89</v>
      </c>
      <c r="H26" s="630">
        <v>1223</v>
      </c>
      <c r="J26" s="368" t="s">
        <v>301</v>
      </c>
      <c r="K26" s="628">
        <v>43.820224719101127</v>
      </c>
      <c r="L26" s="628">
        <v>3.3707865168539324</v>
      </c>
      <c r="M26" s="628">
        <v>15.730337078651685</v>
      </c>
      <c r="N26" s="628">
        <v>26.966292134831459</v>
      </c>
      <c r="O26" s="628">
        <v>10.112359550561797</v>
      </c>
      <c r="P26" s="629">
        <v>100</v>
      </c>
      <c r="Q26" s="630">
        <v>1223</v>
      </c>
    </row>
    <row r="27" spans="1:17" ht="15" customHeight="1" x14ac:dyDescent="0.25">
      <c r="A27" s="368" t="s">
        <v>256</v>
      </c>
      <c r="B27" s="376">
        <v>14</v>
      </c>
      <c r="C27" s="376">
        <v>0</v>
      </c>
      <c r="D27" s="376">
        <v>4</v>
      </c>
      <c r="E27" s="376">
        <v>9</v>
      </c>
      <c r="F27" s="376">
        <v>25</v>
      </c>
      <c r="G27" s="377">
        <v>52</v>
      </c>
      <c r="H27" s="630">
        <v>533</v>
      </c>
      <c r="J27" s="368" t="s">
        <v>256</v>
      </c>
      <c r="K27" s="628">
        <v>26.923076923076923</v>
      </c>
      <c r="L27" s="628">
        <v>0</v>
      </c>
      <c r="M27" s="628">
        <v>7.6923076923076925</v>
      </c>
      <c r="N27" s="628">
        <v>17.307692307692307</v>
      </c>
      <c r="O27" s="628">
        <v>48.07692307692308</v>
      </c>
      <c r="P27" s="629">
        <v>100</v>
      </c>
      <c r="Q27" s="630">
        <v>533</v>
      </c>
    </row>
    <row r="28" spans="1:17" ht="15" customHeight="1" x14ac:dyDescent="0.25">
      <c r="A28" s="368" t="s">
        <v>302</v>
      </c>
      <c r="B28" s="376">
        <v>26</v>
      </c>
      <c r="C28" s="376">
        <v>0</v>
      </c>
      <c r="D28" s="376">
        <v>9</v>
      </c>
      <c r="E28" s="376">
        <v>9</v>
      </c>
      <c r="F28" s="376">
        <v>3</v>
      </c>
      <c r="G28" s="377">
        <v>47</v>
      </c>
      <c r="H28" s="630">
        <v>669</v>
      </c>
      <c r="J28" s="368" t="s">
        <v>302</v>
      </c>
      <c r="K28" s="628">
        <v>55.319148936170215</v>
      </c>
      <c r="L28" s="628">
        <v>0</v>
      </c>
      <c r="M28" s="628">
        <v>19.148936170212767</v>
      </c>
      <c r="N28" s="628">
        <v>19.148936170212767</v>
      </c>
      <c r="O28" s="628">
        <v>6.3829787234042552</v>
      </c>
      <c r="P28" s="629">
        <v>100</v>
      </c>
      <c r="Q28" s="630">
        <v>669</v>
      </c>
    </row>
    <row r="29" spans="1:17" ht="15" customHeight="1" x14ac:dyDescent="0.25">
      <c r="A29" s="368" t="s">
        <v>304</v>
      </c>
      <c r="B29" s="376">
        <v>13</v>
      </c>
      <c r="C29" s="376">
        <v>0</v>
      </c>
      <c r="D29" s="376">
        <v>6</v>
      </c>
      <c r="E29" s="376">
        <v>9</v>
      </c>
      <c r="F29" s="376">
        <v>0</v>
      </c>
      <c r="G29" s="377">
        <v>28</v>
      </c>
      <c r="H29" s="630">
        <v>529</v>
      </c>
      <c r="J29" s="368" t="s">
        <v>304</v>
      </c>
      <c r="K29" s="628">
        <v>46.428571428571431</v>
      </c>
      <c r="L29" s="628">
        <v>0</v>
      </c>
      <c r="M29" s="628">
        <v>21.428571428571427</v>
      </c>
      <c r="N29" s="628">
        <v>32.142857142857146</v>
      </c>
      <c r="O29" s="628">
        <v>0</v>
      </c>
      <c r="P29" s="629">
        <v>100</v>
      </c>
      <c r="Q29" s="630">
        <v>529</v>
      </c>
    </row>
    <row r="30" spans="1:17" ht="15" customHeight="1" x14ac:dyDescent="0.25">
      <c r="A30" s="368" t="s">
        <v>257</v>
      </c>
      <c r="B30" s="376">
        <v>13</v>
      </c>
      <c r="C30" s="376">
        <v>0</v>
      </c>
      <c r="D30" s="376">
        <v>8</v>
      </c>
      <c r="E30" s="376">
        <v>9</v>
      </c>
      <c r="F30" s="376">
        <v>10</v>
      </c>
      <c r="G30" s="377">
        <v>40</v>
      </c>
      <c r="H30" s="630">
        <v>484</v>
      </c>
      <c r="J30" s="368" t="s">
        <v>257</v>
      </c>
      <c r="K30" s="628">
        <v>32.5</v>
      </c>
      <c r="L30" s="628">
        <v>0</v>
      </c>
      <c r="M30" s="628">
        <v>20</v>
      </c>
      <c r="N30" s="628">
        <v>22.5</v>
      </c>
      <c r="O30" s="628">
        <v>25</v>
      </c>
      <c r="P30" s="629">
        <v>100</v>
      </c>
      <c r="Q30" s="630">
        <v>484</v>
      </c>
    </row>
    <row r="31" spans="1:17" ht="15" customHeight="1" x14ac:dyDescent="0.25">
      <c r="A31" s="368" t="s">
        <v>469</v>
      </c>
      <c r="B31" s="376">
        <v>25</v>
      </c>
      <c r="C31" s="376">
        <v>7</v>
      </c>
      <c r="D31" s="376">
        <v>14</v>
      </c>
      <c r="E31" s="376">
        <v>5</v>
      </c>
      <c r="F31" s="376">
        <v>0</v>
      </c>
      <c r="G31" s="377">
        <v>51</v>
      </c>
      <c r="H31" s="630">
        <v>232</v>
      </c>
      <c r="J31" s="368" t="s">
        <v>469</v>
      </c>
      <c r="K31" s="628">
        <v>49.019607843137251</v>
      </c>
      <c r="L31" s="628">
        <v>13.725490196078432</v>
      </c>
      <c r="M31" s="628">
        <v>27.450980392156865</v>
      </c>
      <c r="N31" s="628">
        <v>9.8039215686274517</v>
      </c>
      <c r="O31" s="628">
        <v>0</v>
      </c>
      <c r="P31" s="629">
        <v>100</v>
      </c>
      <c r="Q31" s="630">
        <v>232</v>
      </c>
    </row>
    <row r="32" spans="1:17" ht="15" customHeight="1" x14ac:dyDescent="0.25">
      <c r="A32" s="368" t="s">
        <v>329</v>
      </c>
      <c r="B32" s="376">
        <v>42</v>
      </c>
      <c r="C32" s="376">
        <v>5</v>
      </c>
      <c r="D32" s="376">
        <v>20</v>
      </c>
      <c r="E32" s="376">
        <v>24</v>
      </c>
      <c r="F32" s="376">
        <v>12</v>
      </c>
      <c r="G32" s="377">
        <v>103</v>
      </c>
      <c r="H32" s="630">
        <v>2991</v>
      </c>
      <c r="J32" s="368" t="s">
        <v>329</v>
      </c>
      <c r="K32" s="628">
        <v>40.776699029126213</v>
      </c>
      <c r="L32" s="628">
        <v>4.8543689320388346</v>
      </c>
      <c r="M32" s="628">
        <v>19.417475728155338</v>
      </c>
      <c r="N32" s="628">
        <v>23.300970873786408</v>
      </c>
      <c r="O32" s="628">
        <v>11.650485436893204</v>
      </c>
      <c r="P32" s="629">
        <v>100</v>
      </c>
      <c r="Q32" s="630">
        <v>2991</v>
      </c>
    </row>
    <row r="33" spans="1:17" ht="15" customHeight="1" x14ac:dyDescent="0.25">
      <c r="A33" s="368" t="s">
        <v>292</v>
      </c>
      <c r="B33" s="376">
        <v>22</v>
      </c>
      <c r="C33" s="376">
        <v>0</v>
      </c>
      <c r="D33" s="376">
        <v>12</v>
      </c>
      <c r="E33" s="376">
        <v>6</v>
      </c>
      <c r="F33" s="376">
        <v>0</v>
      </c>
      <c r="G33" s="377">
        <v>40</v>
      </c>
      <c r="H33" s="630">
        <v>514</v>
      </c>
      <c r="J33" s="368" t="s">
        <v>292</v>
      </c>
      <c r="K33" s="628">
        <v>55.000000000000007</v>
      </c>
      <c r="L33" s="628">
        <v>0</v>
      </c>
      <c r="M33" s="628">
        <v>30</v>
      </c>
      <c r="N33" s="628">
        <v>15</v>
      </c>
      <c r="O33" s="628">
        <v>0</v>
      </c>
      <c r="P33" s="629">
        <v>100</v>
      </c>
      <c r="Q33" s="630">
        <v>514</v>
      </c>
    </row>
    <row r="34" spans="1:17" ht="15" customHeight="1" x14ac:dyDescent="0.25">
      <c r="A34" s="368" t="s">
        <v>327</v>
      </c>
      <c r="B34" s="376">
        <v>3</v>
      </c>
      <c r="C34" s="376">
        <v>0</v>
      </c>
      <c r="D34" s="376">
        <v>9</v>
      </c>
      <c r="E34" s="376">
        <v>3</v>
      </c>
      <c r="F34" s="376">
        <v>5</v>
      </c>
      <c r="G34" s="377">
        <v>20</v>
      </c>
      <c r="H34" s="630">
        <v>224</v>
      </c>
      <c r="J34" s="368" t="s">
        <v>327</v>
      </c>
      <c r="K34" s="628">
        <v>15</v>
      </c>
      <c r="L34" s="628">
        <v>0</v>
      </c>
      <c r="M34" s="628">
        <v>45</v>
      </c>
      <c r="N34" s="628">
        <v>15</v>
      </c>
      <c r="O34" s="628">
        <v>25</v>
      </c>
      <c r="P34" s="629">
        <v>100</v>
      </c>
      <c r="Q34" s="630">
        <v>224</v>
      </c>
    </row>
    <row r="35" spans="1:17" ht="15" customHeight="1" x14ac:dyDescent="0.25">
      <c r="A35" s="368" t="s">
        <v>319</v>
      </c>
      <c r="B35" s="376">
        <v>26</v>
      </c>
      <c r="C35" s="376">
        <v>14</v>
      </c>
      <c r="D35" s="376">
        <v>51</v>
      </c>
      <c r="E35" s="376">
        <v>57</v>
      </c>
      <c r="F35" s="376">
        <v>18</v>
      </c>
      <c r="G35" s="377">
        <v>166</v>
      </c>
      <c r="H35" s="630">
        <v>868</v>
      </c>
      <c r="J35" s="368" t="s">
        <v>319</v>
      </c>
      <c r="K35" s="628">
        <v>15.66265060240964</v>
      </c>
      <c r="L35" s="628">
        <v>8.4337349397590362</v>
      </c>
      <c r="M35" s="628">
        <v>30.722891566265059</v>
      </c>
      <c r="N35" s="628">
        <v>34.337349397590359</v>
      </c>
      <c r="O35" s="628">
        <v>10.843373493975903</v>
      </c>
      <c r="P35" s="629">
        <v>100</v>
      </c>
      <c r="Q35" s="630">
        <v>868</v>
      </c>
    </row>
    <row r="36" spans="1:17" ht="15" customHeight="1" x14ac:dyDescent="0.25">
      <c r="A36" s="368" t="s">
        <v>305</v>
      </c>
      <c r="B36" s="376">
        <v>26</v>
      </c>
      <c r="C36" s="376">
        <v>3</v>
      </c>
      <c r="D36" s="376">
        <v>9</v>
      </c>
      <c r="E36" s="376">
        <v>8</v>
      </c>
      <c r="F36" s="376">
        <v>0</v>
      </c>
      <c r="G36" s="377">
        <v>46</v>
      </c>
      <c r="H36" s="630">
        <v>439</v>
      </c>
      <c r="J36" s="368" t="s">
        <v>305</v>
      </c>
      <c r="K36" s="628">
        <v>56.521739130434781</v>
      </c>
      <c r="L36" s="628">
        <v>6.5217391304347823</v>
      </c>
      <c r="M36" s="628">
        <v>19.565217391304348</v>
      </c>
      <c r="N36" s="628">
        <v>17.391304347826086</v>
      </c>
      <c r="O36" s="628">
        <v>0</v>
      </c>
      <c r="P36" s="629">
        <v>100</v>
      </c>
      <c r="Q36" s="630">
        <v>439</v>
      </c>
    </row>
    <row r="37" spans="1:17" s="470" customFormat="1" ht="15" customHeight="1" x14ac:dyDescent="0.25">
      <c r="A37" s="368" t="s">
        <v>317</v>
      </c>
      <c r="B37" s="376">
        <v>56</v>
      </c>
      <c r="C37" s="376">
        <v>13</v>
      </c>
      <c r="D37" s="376">
        <v>124</v>
      </c>
      <c r="E37" s="376">
        <v>113</v>
      </c>
      <c r="F37" s="376">
        <v>39</v>
      </c>
      <c r="G37" s="377">
        <v>345</v>
      </c>
      <c r="H37" s="630">
        <v>1220</v>
      </c>
      <c r="J37" s="368" t="s">
        <v>317</v>
      </c>
      <c r="K37" s="628">
        <v>16.231884057971012</v>
      </c>
      <c r="L37" s="628">
        <v>3.7681159420289858</v>
      </c>
      <c r="M37" s="628">
        <v>35.94202898550725</v>
      </c>
      <c r="N37" s="628">
        <v>32.753623188405797</v>
      </c>
      <c r="O37" s="628">
        <v>11.304347826086957</v>
      </c>
      <c r="P37" s="629">
        <v>100</v>
      </c>
      <c r="Q37" s="630">
        <v>1220</v>
      </c>
    </row>
    <row r="38" spans="1:17" s="470" customFormat="1" ht="15" customHeight="1" x14ac:dyDescent="0.25">
      <c r="A38" s="631" t="s">
        <v>515</v>
      </c>
      <c r="B38" s="632">
        <v>229</v>
      </c>
      <c r="C38" s="632">
        <v>11</v>
      </c>
      <c r="D38" s="632">
        <v>22</v>
      </c>
      <c r="E38" s="632">
        <v>21</v>
      </c>
      <c r="F38" s="632">
        <v>0</v>
      </c>
      <c r="G38" s="633">
        <f>SUM(B38:F38)</f>
        <v>283</v>
      </c>
      <c r="H38" s="633">
        <v>398</v>
      </c>
      <c r="J38" s="567" t="s">
        <v>515</v>
      </c>
      <c r="K38" s="634">
        <v>80.918727915194339</v>
      </c>
      <c r="L38" s="634">
        <v>3.8869257950530036</v>
      </c>
      <c r="M38" s="634">
        <v>7.7738515901060072</v>
      </c>
      <c r="N38" s="634">
        <v>7.4204946996466434</v>
      </c>
      <c r="O38" s="634">
        <v>0</v>
      </c>
      <c r="P38" s="635">
        <v>100</v>
      </c>
      <c r="Q38" s="636">
        <v>398</v>
      </c>
    </row>
    <row r="39" spans="1:17" ht="32.25" customHeight="1" x14ac:dyDescent="0.25">
      <c r="A39" s="631" t="s">
        <v>200</v>
      </c>
      <c r="B39" s="632">
        <v>181</v>
      </c>
      <c r="C39" s="632">
        <v>15</v>
      </c>
      <c r="D39" s="632">
        <v>24</v>
      </c>
      <c r="E39" s="632">
        <v>26</v>
      </c>
      <c r="F39" s="632">
        <v>23</v>
      </c>
      <c r="G39" s="633">
        <f>SUM(B39:F39)</f>
        <v>269</v>
      </c>
      <c r="H39" s="633">
        <v>28648</v>
      </c>
      <c r="J39" s="465" t="s">
        <v>200</v>
      </c>
      <c r="K39" s="637">
        <v>67.286245353159842</v>
      </c>
      <c r="L39" s="637">
        <v>5.5762081784386615</v>
      </c>
      <c r="M39" s="637">
        <v>8.921933085501859</v>
      </c>
      <c r="N39" s="637">
        <v>9.6654275092936803</v>
      </c>
      <c r="O39" s="637">
        <v>8.5501858736059475</v>
      </c>
      <c r="P39" s="638">
        <v>100</v>
      </c>
      <c r="Q39" s="632">
        <v>28648</v>
      </c>
    </row>
    <row r="40" spans="1:17" ht="25.5" x14ac:dyDescent="0.25">
      <c r="A40" s="371" t="s">
        <v>1097</v>
      </c>
      <c r="B40" s="479">
        <v>2627</v>
      </c>
      <c r="C40" s="479">
        <v>477</v>
      </c>
      <c r="D40" s="479">
        <v>642</v>
      </c>
      <c r="E40" s="479">
        <v>460</v>
      </c>
      <c r="F40" s="479">
        <v>324</v>
      </c>
      <c r="G40" s="639">
        <v>4527</v>
      </c>
      <c r="H40" s="639"/>
      <c r="J40" s="472" t="s">
        <v>1097</v>
      </c>
      <c r="K40" s="640">
        <v>58.02960017671748</v>
      </c>
      <c r="L40" s="640">
        <v>10.536779324055665</v>
      </c>
      <c r="M40" s="640">
        <v>14.181577203445991</v>
      </c>
      <c r="N40" s="640">
        <v>10.161254694057876</v>
      </c>
      <c r="O40" s="640">
        <v>7.1570576540755466</v>
      </c>
      <c r="P40" s="641">
        <v>100</v>
      </c>
      <c r="Q40" s="473"/>
    </row>
    <row r="42" spans="1:17" x14ac:dyDescent="0.25">
      <c r="A42" s="487" t="s">
        <v>1380</v>
      </c>
    </row>
    <row r="43" spans="1:17" x14ac:dyDescent="0.25">
      <c r="A43" s="488" t="s">
        <v>1381</v>
      </c>
    </row>
    <row r="44" spans="1:17" x14ac:dyDescent="0.25">
      <c r="A44" s="489" t="s">
        <v>1382</v>
      </c>
    </row>
    <row r="45" spans="1:17" x14ac:dyDescent="0.25">
      <c r="H45" s="642" t="s">
        <v>1425</v>
      </c>
    </row>
  </sheetData>
  <sheetProtection password="CCCF" sheet="1" objects="1" scenarios="1"/>
  <sortState ref="A8:I38">
    <sortCondition ref="A8:A38"/>
  </sortState>
  <mergeCells count="1">
    <mergeCell ref="K3:Q3"/>
  </mergeCells>
  <hyperlinks>
    <hyperlink ref="H1" location="Index!A1" display="Back to Index"/>
    <hyperlink ref="H45" location="'Table 2.7'!A1" display="Back to top"/>
  </hyperlinks>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election sqref="A1:XFD1"/>
    </sheetView>
  </sheetViews>
  <sheetFormatPr defaultRowHeight="15" x14ac:dyDescent="0.25"/>
  <cols>
    <col min="1" max="1" width="36" style="447" customWidth="1"/>
    <col min="2" max="7" width="11" style="447" customWidth="1"/>
    <col min="8" max="8" width="11.7109375" style="585" customWidth="1"/>
    <col min="9" max="9" width="2.28515625" style="447" customWidth="1"/>
    <col min="10" max="10" width="35.85546875" style="447" customWidth="1"/>
    <col min="11" max="16" width="11" style="447" customWidth="1"/>
    <col min="17" max="17" width="11.7109375" style="585" customWidth="1"/>
    <col min="18" max="16384" width="9.140625" style="447"/>
  </cols>
  <sheetData>
    <row r="1" spans="1:17" ht="18.75" x14ac:dyDescent="0.3">
      <c r="A1" s="446" t="s">
        <v>1098</v>
      </c>
      <c r="H1" s="643" t="s">
        <v>1250</v>
      </c>
    </row>
    <row r="2" spans="1:17" ht="15.75" x14ac:dyDescent="0.25">
      <c r="A2" s="449" t="s">
        <v>1092</v>
      </c>
      <c r="B2" s="607"/>
      <c r="C2" s="449"/>
      <c r="D2" s="449"/>
      <c r="E2" s="449"/>
      <c r="F2" s="449"/>
      <c r="G2" s="449"/>
      <c r="H2" s="586"/>
      <c r="I2" s="608"/>
      <c r="J2" s="608"/>
      <c r="K2" s="608"/>
      <c r="L2" s="608"/>
      <c r="M2" s="608"/>
      <c r="N2" s="608"/>
      <c r="O2" s="608"/>
      <c r="P2" s="608"/>
      <c r="Q2" s="644"/>
    </row>
    <row r="3" spans="1:17" ht="24" customHeight="1" x14ac:dyDescent="0.25">
      <c r="A3" s="607"/>
      <c r="B3" s="608"/>
      <c r="C3" s="608"/>
      <c r="D3" s="608"/>
      <c r="E3" s="608"/>
      <c r="F3" s="608"/>
      <c r="G3" s="608"/>
      <c r="H3" s="644"/>
      <c r="I3" s="608"/>
      <c r="J3" s="608"/>
      <c r="K3" s="1029" t="s">
        <v>198</v>
      </c>
      <c r="L3" s="1029"/>
      <c r="M3" s="1029"/>
      <c r="N3" s="1029"/>
      <c r="O3" s="1029"/>
      <c r="P3" s="1029"/>
      <c r="Q3" s="1029"/>
    </row>
    <row r="4" spans="1:17" ht="7.5" customHeight="1" x14ac:dyDescent="0.25">
      <c r="E4" s="509"/>
      <c r="F4" s="509"/>
      <c r="G4" s="509"/>
    </row>
    <row r="5" spans="1:17" ht="15" hidden="1" customHeight="1" x14ac:dyDescent="0.25">
      <c r="A5" s="645" t="s">
        <v>1421</v>
      </c>
      <c r="B5" s="610" t="s">
        <v>1422</v>
      </c>
      <c r="C5" s="611" t="s">
        <v>1423</v>
      </c>
      <c r="D5" s="611" t="s">
        <v>1424</v>
      </c>
      <c r="E5" s="611" t="s">
        <v>1428</v>
      </c>
      <c r="F5" s="611" t="s">
        <v>1429</v>
      </c>
      <c r="G5" s="612" t="s">
        <v>1430</v>
      </c>
      <c r="H5" s="613" t="s">
        <v>1432</v>
      </c>
      <c r="J5" s="609" t="s">
        <v>1421</v>
      </c>
      <c r="K5" s="610" t="s">
        <v>1422</v>
      </c>
      <c r="L5" s="611" t="s">
        <v>1423</v>
      </c>
      <c r="M5" s="611" t="s">
        <v>1424</v>
      </c>
      <c r="N5" s="611" t="s">
        <v>1428</v>
      </c>
      <c r="O5" s="611" t="s">
        <v>1429</v>
      </c>
      <c r="P5" s="612" t="s">
        <v>1430</v>
      </c>
      <c r="Q5" s="613" t="s">
        <v>1432</v>
      </c>
    </row>
    <row r="6" spans="1:17" ht="15" customHeight="1" x14ac:dyDescent="0.25">
      <c r="A6" s="646"/>
      <c r="B6" s="615" t="s">
        <v>916</v>
      </c>
      <c r="C6" s="616"/>
      <c r="D6" s="616"/>
      <c r="E6" s="616"/>
      <c r="F6" s="616"/>
      <c r="G6" s="617"/>
      <c r="H6" s="619"/>
      <c r="J6" s="614"/>
      <c r="K6" s="615" t="s">
        <v>1095</v>
      </c>
      <c r="L6" s="616"/>
      <c r="M6" s="616"/>
      <c r="N6" s="616"/>
      <c r="O6" s="616"/>
      <c r="P6" s="617"/>
      <c r="Q6" s="619"/>
    </row>
    <row r="7" spans="1:17" ht="48" customHeight="1" x14ac:dyDescent="0.25">
      <c r="A7" s="647"/>
      <c r="B7" s="621" t="s">
        <v>958</v>
      </c>
      <c r="C7" s="621"/>
      <c r="D7" s="621"/>
      <c r="E7" s="621"/>
      <c r="F7" s="621"/>
      <c r="G7" s="622"/>
      <c r="H7" s="613" t="s">
        <v>1051</v>
      </c>
      <c r="J7" s="620"/>
      <c r="K7" s="621" t="s">
        <v>958</v>
      </c>
      <c r="L7" s="621"/>
      <c r="M7" s="621"/>
      <c r="N7" s="621"/>
      <c r="O7" s="621"/>
      <c r="P7" s="622"/>
      <c r="Q7" s="613" t="s">
        <v>1051</v>
      </c>
    </row>
    <row r="8" spans="1:17" ht="15" customHeight="1" x14ac:dyDescent="0.25">
      <c r="A8" s="648" t="s">
        <v>460</v>
      </c>
      <c r="B8" s="503" t="s">
        <v>929</v>
      </c>
      <c r="C8" s="503" t="s">
        <v>1052</v>
      </c>
      <c r="D8" s="503" t="s">
        <v>1053</v>
      </c>
      <c r="E8" s="503" t="s">
        <v>1054</v>
      </c>
      <c r="F8" s="503" t="s">
        <v>522</v>
      </c>
      <c r="G8" s="626" t="s">
        <v>48</v>
      </c>
      <c r="H8" s="503"/>
      <c r="J8" s="610" t="s">
        <v>460</v>
      </c>
      <c r="K8" s="503" t="s">
        <v>929</v>
      </c>
      <c r="L8" s="503" t="s">
        <v>1052</v>
      </c>
      <c r="M8" s="503" t="s">
        <v>1053</v>
      </c>
      <c r="N8" s="503" t="s">
        <v>1054</v>
      </c>
      <c r="O8" s="503" t="s">
        <v>522</v>
      </c>
      <c r="P8" s="626" t="s">
        <v>48</v>
      </c>
      <c r="Q8" s="503"/>
    </row>
    <row r="9" spans="1:17" ht="15" customHeight="1" x14ac:dyDescent="0.25">
      <c r="A9" s="649" t="s">
        <v>430</v>
      </c>
      <c r="B9" s="627">
        <v>93</v>
      </c>
      <c r="C9" s="627">
        <v>16</v>
      </c>
      <c r="D9" s="627">
        <v>20</v>
      </c>
      <c r="E9" s="627">
        <v>42</v>
      </c>
      <c r="F9" s="627">
        <v>29</v>
      </c>
      <c r="G9" s="650">
        <v>206</v>
      </c>
      <c r="H9" s="372">
        <v>1523</v>
      </c>
      <c r="J9" s="367" t="s">
        <v>430</v>
      </c>
      <c r="K9" s="651">
        <v>2.1759475900795509</v>
      </c>
      <c r="L9" s="651">
        <v>0.37435657463734207</v>
      </c>
      <c r="M9" s="651">
        <v>0.46794571829667758</v>
      </c>
      <c r="N9" s="651">
        <v>0.98268600842302289</v>
      </c>
      <c r="O9" s="651">
        <v>0.67852129153018248</v>
      </c>
      <c r="P9" s="652">
        <v>4.8198408984557792</v>
      </c>
      <c r="Q9" s="372">
        <v>1523</v>
      </c>
    </row>
    <row r="10" spans="1:17" ht="15" customHeight="1" x14ac:dyDescent="0.25">
      <c r="A10" s="653" t="s">
        <v>346</v>
      </c>
      <c r="B10" s="630">
        <v>56</v>
      </c>
      <c r="C10" s="630">
        <v>21</v>
      </c>
      <c r="D10" s="630">
        <v>11</v>
      </c>
      <c r="E10" s="630">
        <v>4</v>
      </c>
      <c r="F10" s="630">
        <v>5</v>
      </c>
      <c r="G10" s="654">
        <v>93</v>
      </c>
      <c r="H10" s="373">
        <v>1456</v>
      </c>
      <c r="J10" s="368" t="s">
        <v>346</v>
      </c>
      <c r="K10" s="628">
        <v>1.3102480112306973</v>
      </c>
      <c r="L10" s="628">
        <v>0.49134300421151145</v>
      </c>
      <c r="M10" s="628">
        <v>0.25737014506317268</v>
      </c>
      <c r="N10" s="628">
        <v>9.3589143659335516E-2</v>
      </c>
      <c r="O10" s="628">
        <v>0.1169864295741694</v>
      </c>
      <c r="P10" s="629">
        <v>2.1759475900795509</v>
      </c>
      <c r="Q10" s="373">
        <v>1456</v>
      </c>
    </row>
    <row r="11" spans="1:17" ht="15" customHeight="1" x14ac:dyDescent="0.25">
      <c r="A11" s="653" t="s">
        <v>434</v>
      </c>
      <c r="B11" s="630">
        <v>41</v>
      </c>
      <c r="C11" s="460" t="s">
        <v>521</v>
      </c>
      <c r="D11" s="630">
        <v>3</v>
      </c>
      <c r="E11" s="630">
        <v>17</v>
      </c>
      <c r="F11" s="630">
        <v>28</v>
      </c>
      <c r="G11" s="654">
        <v>92</v>
      </c>
      <c r="H11" s="373">
        <v>525</v>
      </c>
      <c r="J11" s="368" t="s">
        <v>434</v>
      </c>
      <c r="K11" s="628">
        <v>0.95928872250818897</v>
      </c>
      <c r="L11" s="628">
        <v>0</v>
      </c>
      <c r="M11" s="628">
        <v>7.0191857744501637E-2</v>
      </c>
      <c r="N11" s="628">
        <v>0.39775386055217593</v>
      </c>
      <c r="O11" s="628">
        <v>0.65512400561534867</v>
      </c>
      <c r="P11" s="629">
        <v>2.1525503041647172</v>
      </c>
      <c r="Q11" s="373">
        <v>525</v>
      </c>
    </row>
    <row r="12" spans="1:17" ht="15" customHeight="1" x14ac:dyDescent="0.25">
      <c r="A12" s="653" t="s">
        <v>438</v>
      </c>
      <c r="B12" s="630">
        <v>25</v>
      </c>
      <c r="C12" s="630">
        <v>4</v>
      </c>
      <c r="D12" s="460" t="s">
        <v>521</v>
      </c>
      <c r="E12" s="630">
        <v>9</v>
      </c>
      <c r="F12" s="630">
        <v>9</v>
      </c>
      <c r="G12" s="654">
        <v>46</v>
      </c>
      <c r="H12" s="373">
        <v>778</v>
      </c>
      <c r="J12" s="368" t="s">
        <v>438</v>
      </c>
      <c r="K12" s="628">
        <v>0.58493214787084702</v>
      </c>
      <c r="L12" s="628">
        <v>9.3589143659335516E-2</v>
      </c>
      <c r="M12" s="628">
        <v>0</v>
      </c>
      <c r="N12" s="628">
        <v>0.21057557323350493</v>
      </c>
      <c r="O12" s="628">
        <v>0.21057557323350493</v>
      </c>
      <c r="P12" s="629">
        <v>1.0762751520823586</v>
      </c>
      <c r="Q12" s="373">
        <v>778</v>
      </c>
    </row>
    <row r="13" spans="1:17" ht="15" customHeight="1" x14ac:dyDescent="0.25">
      <c r="A13" s="653" t="s">
        <v>435</v>
      </c>
      <c r="B13" s="630">
        <v>48</v>
      </c>
      <c r="C13" s="630">
        <v>5</v>
      </c>
      <c r="D13" s="630">
        <v>5</v>
      </c>
      <c r="E13" s="630">
        <v>11</v>
      </c>
      <c r="F13" s="630">
        <v>4</v>
      </c>
      <c r="G13" s="654">
        <v>73</v>
      </c>
      <c r="H13" s="373">
        <v>675</v>
      </c>
      <c r="J13" s="368" t="s">
        <v>435</v>
      </c>
      <c r="K13" s="628">
        <v>1.1230697239120262</v>
      </c>
      <c r="L13" s="628">
        <v>0.1169864295741694</v>
      </c>
      <c r="M13" s="628">
        <v>0.1169864295741694</v>
      </c>
      <c r="N13" s="628">
        <v>0.25737014506317268</v>
      </c>
      <c r="O13" s="628">
        <v>9.3589143659335516E-2</v>
      </c>
      <c r="P13" s="629">
        <v>1.7080018717828733</v>
      </c>
      <c r="Q13" s="373">
        <v>675</v>
      </c>
    </row>
    <row r="14" spans="1:17" ht="15" customHeight="1" x14ac:dyDescent="0.25">
      <c r="A14" s="653" t="s">
        <v>345</v>
      </c>
      <c r="B14" s="630">
        <v>199</v>
      </c>
      <c r="C14" s="630">
        <v>53</v>
      </c>
      <c r="D14" s="630">
        <v>59</v>
      </c>
      <c r="E14" s="630">
        <v>66</v>
      </c>
      <c r="F14" s="630">
        <v>36</v>
      </c>
      <c r="G14" s="654">
        <v>414</v>
      </c>
      <c r="H14" s="373">
        <v>3483</v>
      </c>
      <c r="J14" s="368" t="s">
        <v>345</v>
      </c>
      <c r="K14" s="628">
        <v>4.656059897051942</v>
      </c>
      <c r="L14" s="628">
        <v>1.2400561534861956</v>
      </c>
      <c r="M14" s="628">
        <v>1.3804398689751989</v>
      </c>
      <c r="N14" s="628">
        <v>1.5442208703790361</v>
      </c>
      <c r="O14" s="628">
        <v>0.8423022929340197</v>
      </c>
      <c r="P14" s="629">
        <v>9.686476368741225</v>
      </c>
      <c r="Q14" s="373">
        <v>3483</v>
      </c>
    </row>
    <row r="15" spans="1:17" ht="15" customHeight="1" x14ac:dyDescent="0.25">
      <c r="A15" s="653" t="s">
        <v>376</v>
      </c>
      <c r="B15" s="630">
        <v>64</v>
      </c>
      <c r="C15" s="460" t="s">
        <v>521</v>
      </c>
      <c r="D15" s="630">
        <v>10</v>
      </c>
      <c r="E15" s="630">
        <v>9</v>
      </c>
      <c r="F15" s="630">
        <v>6</v>
      </c>
      <c r="G15" s="654">
        <v>92</v>
      </c>
      <c r="H15" s="373">
        <v>988</v>
      </c>
      <c r="J15" s="368" t="s">
        <v>376</v>
      </c>
      <c r="K15" s="628">
        <v>1.4974262985493683</v>
      </c>
      <c r="L15" s="628">
        <v>0</v>
      </c>
      <c r="M15" s="628">
        <v>0.23397285914833879</v>
      </c>
      <c r="N15" s="628">
        <v>0.21057557323350493</v>
      </c>
      <c r="O15" s="628">
        <v>0.14038371548900327</v>
      </c>
      <c r="P15" s="629">
        <v>2.1525503041647172</v>
      </c>
      <c r="Q15" s="373">
        <v>988</v>
      </c>
    </row>
    <row r="16" spans="1:17" ht="15" customHeight="1" x14ac:dyDescent="0.25">
      <c r="A16" s="653" t="s">
        <v>387</v>
      </c>
      <c r="B16" s="630">
        <v>29</v>
      </c>
      <c r="C16" s="460" t="s">
        <v>521</v>
      </c>
      <c r="D16" s="630">
        <v>5</v>
      </c>
      <c r="E16" s="460" t="s">
        <v>521</v>
      </c>
      <c r="F16" s="460" t="s">
        <v>521</v>
      </c>
      <c r="G16" s="654">
        <v>36</v>
      </c>
      <c r="H16" s="373">
        <v>264</v>
      </c>
      <c r="J16" s="368" t="s">
        <v>387</v>
      </c>
      <c r="K16" s="628">
        <v>0.67852129153018248</v>
      </c>
      <c r="L16" s="628">
        <v>0</v>
      </c>
      <c r="M16" s="628">
        <v>0.1169864295741694</v>
      </c>
      <c r="N16" s="628">
        <v>0</v>
      </c>
      <c r="O16" s="628">
        <v>0</v>
      </c>
      <c r="P16" s="629">
        <v>0.8423022929340197</v>
      </c>
      <c r="Q16" s="373">
        <v>264</v>
      </c>
    </row>
    <row r="17" spans="1:17" ht="15" customHeight="1" x14ac:dyDescent="0.25">
      <c r="A17" s="653" t="s">
        <v>409</v>
      </c>
      <c r="B17" s="630">
        <v>21</v>
      </c>
      <c r="C17" s="460" t="s">
        <v>521</v>
      </c>
      <c r="D17" s="460" t="s">
        <v>521</v>
      </c>
      <c r="E17" s="460" t="s">
        <v>521</v>
      </c>
      <c r="F17" s="630">
        <v>6</v>
      </c>
      <c r="G17" s="654">
        <v>26</v>
      </c>
      <c r="H17" s="373">
        <v>336</v>
      </c>
      <c r="J17" s="368" t="s">
        <v>409</v>
      </c>
      <c r="K17" s="628">
        <v>0.49134300421151145</v>
      </c>
      <c r="L17" s="628">
        <v>0</v>
      </c>
      <c r="M17" s="628">
        <v>0</v>
      </c>
      <c r="N17" s="628">
        <v>0</v>
      </c>
      <c r="O17" s="628">
        <v>0.14038371548900327</v>
      </c>
      <c r="P17" s="629">
        <v>0.60832943378568094</v>
      </c>
      <c r="Q17" s="373">
        <v>336</v>
      </c>
    </row>
    <row r="18" spans="1:17" ht="15" customHeight="1" x14ac:dyDescent="0.25">
      <c r="A18" s="653" t="s">
        <v>388</v>
      </c>
      <c r="B18" s="630">
        <v>496</v>
      </c>
      <c r="C18" s="630">
        <v>104</v>
      </c>
      <c r="D18" s="630">
        <v>92</v>
      </c>
      <c r="E18" s="630">
        <v>33</v>
      </c>
      <c r="F18" s="630">
        <v>18</v>
      </c>
      <c r="G18" s="654">
        <v>738</v>
      </c>
      <c r="H18" s="373">
        <v>4274</v>
      </c>
      <c r="J18" s="368" t="s">
        <v>388</v>
      </c>
      <c r="K18" s="628">
        <v>11.605053813757603</v>
      </c>
      <c r="L18" s="628">
        <v>2.4333177351427238</v>
      </c>
      <c r="M18" s="628">
        <v>2.1525503041647172</v>
      </c>
      <c r="N18" s="628">
        <v>0.77211043518951805</v>
      </c>
      <c r="O18" s="628">
        <v>0.42115114646700985</v>
      </c>
      <c r="P18" s="629">
        <v>17.267197005147402</v>
      </c>
      <c r="Q18" s="373">
        <v>4274</v>
      </c>
    </row>
    <row r="19" spans="1:17" ht="15" customHeight="1" x14ac:dyDescent="0.25">
      <c r="A19" s="653" t="s">
        <v>436</v>
      </c>
      <c r="B19" s="630">
        <v>28</v>
      </c>
      <c r="C19" s="630">
        <v>4</v>
      </c>
      <c r="D19" s="460" t="s">
        <v>521</v>
      </c>
      <c r="E19" s="630">
        <v>3</v>
      </c>
      <c r="F19" s="630">
        <v>3</v>
      </c>
      <c r="G19" s="654">
        <v>41</v>
      </c>
      <c r="H19" s="373">
        <v>378</v>
      </c>
      <c r="J19" s="368" t="s">
        <v>436</v>
      </c>
      <c r="K19" s="628">
        <v>0.65512400561534867</v>
      </c>
      <c r="L19" s="628">
        <v>9.3589143659335516E-2</v>
      </c>
      <c r="M19" s="628">
        <v>0</v>
      </c>
      <c r="N19" s="628">
        <v>7.0191857744501637E-2</v>
      </c>
      <c r="O19" s="628">
        <v>7.0191857744501637E-2</v>
      </c>
      <c r="P19" s="629">
        <v>0.95928872250818897</v>
      </c>
      <c r="Q19" s="373">
        <v>378</v>
      </c>
    </row>
    <row r="20" spans="1:17" ht="15" customHeight="1" x14ac:dyDescent="0.25">
      <c r="A20" s="653" t="s">
        <v>382</v>
      </c>
      <c r="B20" s="630">
        <v>12</v>
      </c>
      <c r="C20" s="460" t="s">
        <v>521</v>
      </c>
      <c r="D20" s="630">
        <v>3</v>
      </c>
      <c r="E20" s="460" t="s">
        <v>521</v>
      </c>
      <c r="F20" s="630">
        <v>5</v>
      </c>
      <c r="G20" s="654">
        <v>19</v>
      </c>
      <c r="H20" s="373">
        <v>90</v>
      </c>
      <c r="J20" s="368" t="s">
        <v>382</v>
      </c>
      <c r="K20" s="628">
        <v>0.28076743097800655</v>
      </c>
      <c r="L20" s="628">
        <v>0</v>
      </c>
      <c r="M20" s="628">
        <v>7.0191857744501637E-2</v>
      </c>
      <c r="N20" s="628">
        <v>0</v>
      </c>
      <c r="O20" s="628">
        <v>0.1169864295741694</v>
      </c>
      <c r="P20" s="629">
        <v>0.44454843238184372</v>
      </c>
      <c r="Q20" s="373">
        <v>90</v>
      </c>
    </row>
    <row r="21" spans="1:17" ht="15" customHeight="1" x14ac:dyDescent="0.25">
      <c r="A21" s="653" t="s">
        <v>397</v>
      </c>
      <c r="B21" s="630">
        <v>12</v>
      </c>
      <c r="C21" s="630">
        <v>3</v>
      </c>
      <c r="D21" s="460" t="s">
        <v>521</v>
      </c>
      <c r="E21" s="460" t="s">
        <v>521</v>
      </c>
      <c r="F21" s="460" t="s">
        <v>521</v>
      </c>
      <c r="G21" s="654">
        <v>19</v>
      </c>
      <c r="H21" s="373">
        <v>143</v>
      </c>
      <c r="J21" s="368" t="s">
        <v>397</v>
      </c>
      <c r="K21" s="628">
        <v>0.28076743097800655</v>
      </c>
      <c r="L21" s="628">
        <v>7.0191857744501637E-2</v>
      </c>
      <c r="M21" s="628">
        <v>0</v>
      </c>
      <c r="N21" s="628">
        <v>0</v>
      </c>
      <c r="O21" s="628">
        <v>0</v>
      </c>
      <c r="P21" s="629">
        <v>0.44454843238184372</v>
      </c>
      <c r="Q21" s="373">
        <v>143</v>
      </c>
    </row>
    <row r="22" spans="1:17" ht="15" customHeight="1" x14ac:dyDescent="0.25">
      <c r="A22" s="653" t="s">
        <v>420</v>
      </c>
      <c r="B22" s="630">
        <v>16</v>
      </c>
      <c r="C22" s="460" t="s">
        <v>521</v>
      </c>
      <c r="D22" s="460" t="s">
        <v>521</v>
      </c>
      <c r="E22" s="630">
        <v>3</v>
      </c>
      <c r="F22" s="630">
        <v>12</v>
      </c>
      <c r="G22" s="654">
        <v>40</v>
      </c>
      <c r="H22" s="373">
        <v>395</v>
      </c>
      <c r="J22" s="368" t="s">
        <v>420</v>
      </c>
      <c r="K22" s="628">
        <v>0.37435657463734207</v>
      </c>
      <c r="L22" s="628">
        <v>0</v>
      </c>
      <c r="M22" s="628">
        <v>0</v>
      </c>
      <c r="N22" s="628">
        <v>7.0191857744501637E-2</v>
      </c>
      <c r="O22" s="628">
        <v>0.28076743097800655</v>
      </c>
      <c r="P22" s="629">
        <v>0.93589143659335516</v>
      </c>
      <c r="Q22" s="373">
        <v>395</v>
      </c>
    </row>
    <row r="23" spans="1:17" ht="15" customHeight="1" x14ac:dyDescent="0.25">
      <c r="A23" s="653" t="s">
        <v>431</v>
      </c>
      <c r="B23" s="460" t="s">
        <v>521</v>
      </c>
      <c r="C23" s="630">
        <v>3</v>
      </c>
      <c r="D23" s="630">
        <v>3</v>
      </c>
      <c r="E23" s="630">
        <v>4</v>
      </c>
      <c r="F23" s="630">
        <v>4</v>
      </c>
      <c r="G23" s="654">
        <v>17</v>
      </c>
      <c r="H23" s="373">
        <v>118</v>
      </c>
      <c r="J23" s="368" t="s">
        <v>431</v>
      </c>
      <c r="K23" s="628">
        <v>0</v>
      </c>
      <c r="L23" s="628">
        <v>7.0191857744501637E-2</v>
      </c>
      <c r="M23" s="628">
        <v>7.0191857744501637E-2</v>
      </c>
      <c r="N23" s="628">
        <v>9.3589143659335516E-2</v>
      </c>
      <c r="O23" s="628">
        <v>9.3589143659335516E-2</v>
      </c>
      <c r="P23" s="629">
        <v>0.39775386055217593</v>
      </c>
      <c r="Q23" s="373">
        <v>118</v>
      </c>
    </row>
    <row r="24" spans="1:17" ht="15" customHeight="1" x14ac:dyDescent="0.25">
      <c r="A24" s="653" t="s">
        <v>451</v>
      </c>
      <c r="B24" s="630">
        <v>375</v>
      </c>
      <c r="C24" s="630">
        <v>38</v>
      </c>
      <c r="D24" s="630">
        <v>54</v>
      </c>
      <c r="E24" s="630">
        <v>41</v>
      </c>
      <c r="F24" s="630">
        <v>24</v>
      </c>
      <c r="G24" s="654">
        <v>522</v>
      </c>
      <c r="H24" s="373">
        <v>4383</v>
      </c>
      <c r="J24" s="368" t="s">
        <v>451</v>
      </c>
      <c r="K24" s="628">
        <v>8.7739822180627058</v>
      </c>
      <c r="L24" s="628">
        <v>0.88909686476368743</v>
      </c>
      <c r="M24" s="628">
        <v>1.2634534394010295</v>
      </c>
      <c r="N24" s="628">
        <v>0.95928872250818897</v>
      </c>
      <c r="O24" s="628">
        <v>0.5615348619560131</v>
      </c>
      <c r="P24" s="629">
        <v>12.213383247543284</v>
      </c>
      <c r="Q24" s="373">
        <v>4383</v>
      </c>
    </row>
    <row r="25" spans="1:17" ht="15" customHeight="1" x14ac:dyDescent="0.25">
      <c r="A25" s="653" t="s">
        <v>372</v>
      </c>
      <c r="B25" s="630">
        <v>12</v>
      </c>
      <c r="C25" s="460" t="s">
        <v>521</v>
      </c>
      <c r="D25" s="460" t="s">
        <v>521</v>
      </c>
      <c r="E25" s="460" t="s">
        <v>521</v>
      </c>
      <c r="F25" s="460" t="s">
        <v>521</v>
      </c>
      <c r="G25" s="654">
        <v>17</v>
      </c>
      <c r="H25" s="373">
        <v>173</v>
      </c>
      <c r="J25" s="368" t="s">
        <v>372</v>
      </c>
      <c r="K25" s="628">
        <v>0.28076743097800655</v>
      </c>
      <c r="L25" s="628">
        <v>0</v>
      </c>
      <c r="M25" s="628">
        <v>0</v>
      </c>
      <c r="N25" s="628">
        <v>0</v>
      </c>
      <c r="O25" s="628">
        <v>0</v>
      </c>
      <c r="P25" s="629">
        <v>0.39775386055217593</v>
      </c>
      <c r="Q25" s="373">
        <v>173</v>
      </c>
    </row>
    <row r="26" spans="1:17" ht="15" customHeight="1" x14ac:dyDescent="0.25">
      <c r="A26" s="653" t="s">
        <v>374</v>
      </c>
      <c r="B26" s="630">
        <v>107</v>
      </c>
      <c r="C26" s="630">
        <v>17</v>
      </c>
      <c r="D26" s="630">
        <v>32</v>
      </c>
      <c r="E26" s="630">
        <v>17</v>
      </c>
      <c r="F26" s="630">
        <v>7</v>
      </c>
      <c r="G26" s="654">
        <v>183</v>
      </c>
      <c r="H26" s="373">
        <v>1704</v>
      </c>
      <c r="J26" s="368" t="s">
        <v>374</v>
      </c>
      <c r="K26" s="628">
        <v>2.5035095928872249</v>
      </c>
      <c r="L26" s="628">
        <v>0.39775386055217593</v>
      </c>
      <c r="M26" s="628">
        <v>0.74871314927468413</v>
      </c>
      <c r="N26" s="628">
        <v>0.39775386055217593</v>
      </c>
      <c r="O26" s="628">
        <v>0.16378100140383717</v>
      </c>
      <c r="P26" s="629">
        <v>4.2817033224146002</v>
      </c>
      <c r="Q26" s="373">
        <v>1704</v>
      </c>
    </row>
    <row r="27" spans="1:17" ht="15" customHeight="1" x14ac:dyDescent="0.25">
      <c r="A27" s="653" t="s">
        <v>440</v>
      </c>
      <c r="B27" s="630">
        <v>78</v>
      </c>
      <c r="C27" s="630">
        <v>28</v>
      </c>
      <c r="D27" s="630">
        <v>39</v>
      </c>
      <c r="E27" s="630">
        <v>30</v>
      </c>
      <c r="F27" s="630">
        <v>15</v>
      </c>
      <c r="G27" s="654">
        <v>190</v>
      </c>
      <c r="H27" s="373">
        <v>904</v>
      </c>
      <c r="J27" s="368" t="s">
        <v>440</v>
      </c>
      <c r="K27" s="628">
        <v>1.8249883013570427</v>
      </c>
      <c r="L27" s="628">
        <v>0.65512400561534867</v>
      </c>
      <c r="M27" s="628">
        <v>0.91249415067852135</v>
      </c>
      <c r="N27" s="628">
        <v>0.7019185774450164</v>
      </c>
      <c r="O27" s="628">
        <v>0.3509592887225082</v>
      </c>
      <c r="P27" s="629">
        <v>4.4454843238184365</v>
      </c>
      <c r="Q27" s="373">
        <v>904</v>
      </c>
    </row>
    <row r="28" spans="1:17" ht="15" customHeight="1" x14ac:dyDescent="0.25">
      <c r="A28" s="653" t="s">
        <v>361</v>
      </c>
      <c r="B28" s="630">
        <v>326</v>
      </c>
      <c r="C28" s="630">
        <v>112</v>
      </c>
      <c r="D28" s="630">
        <v>127</v>
      </c>
      <c r="E28" s="630">
        <v>42</v>
      </c>
      <c r="F28" s="630">
        <v>7</v>
      </c>
      <c r="G28" s="654">
        <v>615</v>
      </c>
      <c r="H28" s="373">
        <v>1954</v>
      </c>
      <c r="J28" s="368" t="s">
        <v>361</v>
      </c>
      <c r="K28" s="628">
        <v>7.6275152082358453</v>
      </c>
      <c r="L28" s="628">
        <v>2.6204960224613947</v>
      </c>
      <c r="M28" s="628">
        <v>2.9714553111839024</v>
      </c>
      <c r="N28" s="628">
        <v>0.98268600842302289</v>
      </c>
      <c r="O28" s="628">
        <v>0.16378100140383717</v>
      </c>
      <c r="P28" s="629">
        <v>14.389330837622834</v>
      </c>
      <c r="Q28" s="373">
        <v>1954</v>
      </c>
    </row>
    <row r="29" spans="1:17" ht="15" customHeight="1" x14ac:dyDescent="0.25">
      <c r="A29" s="653" t="s">
        <v>363</v>
      </c>
      <c r="B29" s="630">
        <v>17</v>
      </c>
      <c r="C29" s="460" t="s">
        <v>521</v>
      </c>
      <c r="D29" s="630">
        <v>6</v>
      </c>
      <c r="E29" s="460" t="s">
        <v>521</v>
      </c>
      <c r="F29" s="460" t="s">
        <v>521</v>
      </c>
      <c r="G29" s="654">
        <v>23</v>
      </c>
      <c r="H29" s="373">
        <v>174</v>
      </c>
      <c r="J29" s="368" t="s">
        <v>363</v>
      </c>
      <c r="K29" s="628">
        <v>0.39775386055217593</v>
      </c>
      <c r="L29" s="628">
        <v>0</v>
      </c>
      <c r="M29" s="628">
        <v>0.14038371548900327</v>
      </c>
      <c r="N29" s="628">
        <v>0</v>
      </c>
      <c r="O29" s="628">
        <v>0</v>
      </c>
      <c r="P29" s="629">
        <v>0.53813757604117929</v>
      </c>
      <c r="Q29" s="373">
        <v>174</v>
      </c>
    </row>
    <row r="30" spans="1:17" ht="15" customHeight="1" x14ac:dyDescent="0.25">
      <c r="A30" s="653" t="s">
        <v>425</v>
      </c>
      <c r="B30" s="630">
        <v>36</v>
      </c>
      <c r="C30" s="630">
        <v>12</v>
      </c>
      <c r="D30" s="630">
        <v>8</v>
      </c>
      <c r="E30" s="630">
        <v>11</v>
      </c>
      <c r="F30" s="630">
        <v>3</v>
      </c>
      <c r="G30" s="654">
        <v>74</v>
      </c>
      <c r="H30" s="373">
        <v>218</v>
      </c>
      <c r="J30" s="368" t="s">
        <v>425</v>
      </c>
      <c r="K30" s="628">
        <v>0.8423022929340197</v>
      </c>
      <c r="L30" s="628">
        <v>0.28076743097800655</v>
      </c>
      <c r="M30" s="628">
        <v>0.18717828731867103</v>
      </c>
      <c r="N30" s="628">
        <v>0.25737014506317268</v>
      </c>
      <c r="O30" s="628">
        <v>7.0191857744501637E-2</v>
      </c>
      <c r="P30" s="629">
        <v>1.731399157697707</v>
      </c>
      <c r="Q30" s="373">
        <v>218</v>
      </c>
    </row>
    <row r="31" spans="1:17" ht="15" customHeight="1" x14ac:dyDescent="0.25">
      <c r="A31" s="653" t="s">
        <v>349</v>
      </c>
      <c r="B31" s="630">
        <v>14</v>
      </c>
      <c r="C31" s="630">
        <v>3</v>
      </c>
      <c r="D31" s="630">
        <v>6</v>
      </c>
      <c r="E31" s="460" t="s">
        <v>521</v>
      </c>
      <c r="F31" s="630">
        <v>5</v>
      </c>
      <c r="G31" s="654">
        <v>35</v>
      </c>
      <c r="H31" s="373">
        <v>278</v>
      </c>
      <c r="J31" s="368" t="s">
        <v>349</v>
      </c>
      <c r="K31" s="628">
        <v>0.32756200280767434</v>
      </c>
      <c r="L31" s="628">
        <v>7.0191857744501637E-2</v>
      </c>
      <c r="M31" s="628">
        <v>0.14038371548900327</v>
      </c>
      <c r="N31" s="628">
        <v>0</v>
      </c>
      <c r="O31" s="628">
        <v>0.1169864295741694</v>
      </c>
      <c r="P31" s="629">
        <v>0.81890500701918578</v>
      </c>
      <c r="Q31" s="373">
        <v>278</v>
      </c>
    </row>
    <row r="32" spans="1:17" ht="15" customHeight="1" x14ac:dyDescent="0.25">
      <c r="A32" s="653" t="s">
        <v>443</v>
      </c>
      <c r="B32" s="630">
        <v>12</v>
      </c>
      <c r="C32" s="460" t="s">
        <v>521</v>
      </c>
      <c r="D32" s="630">
        <v>4</v>
      </c>
      <c r="E32" s="630">
        <v>8</v>
      </c>
      <c r="F32" s="460" t="s">
        <v>521</v>
      </c>
      <c r="G32" s="654">
        <v>21</v>
      </c>
      <c r="H32" s="373">
        <v>84</v>
      </c>
      <c r="J32" s="368" t="s">
        <v>443</v>
      </c>
      <c r="K32" s="628">
        <v>0.28076743097800655</v>
      </c>
      <c r="L32" s="628">
        <v>0</v>
      </c>
      <c r="M32" s="628">
        <v>9.3589143659335516E-2</v>
      </c>
      <c r="N32" s="628">
        <v>0.18717828731867103</v>
      </c>
      <c r="O32" s="628">
        <v>0</v>
      </c>
      <c r="P32" s="629">
        <v>0.49134300421151145</v>
      </c>
      <c r="Q32" s="373">
        <v>84</v>
      </c>
    </row>
    <row r="33" spans="1:17" ht="15" customHeight="1" x14ac:dyDescent="0.25">
      <c r="A33" s="653" t="s">
        <v>444</v>
      </c>
      <c r="B33" s="630">
        <v>21</v>
      </c>
      <c r="C33" s="630">
        <v>8</v>
      </c>
      <c r="D33" s="630">
        <v>25</v>
      </c>
      <c r="E33" s="630">
        <v>26</v>
      </c>
      <c r="F33" s="630">
        <v>26</v>
      </c>
      <c r="G33" s="654">
        <v>111</v>
      </c>
      <c r="H33" s="373">
        <v>867</v>
      </c>
      <c r="J33" s="368" t="s">
        <v>444</v>
      </c>
      <c r="K33" s="628">
        <v>0.49134300421151145</v>
      </c>
      <c r="L33" s="628">
        <v>0.18717828731867103</v>
      </c>
      <c r="M33" s="628">
        <v>0.58493214787084702</v>
      </c>
      <c r="N33" s="628">
        <v>0.60832943378568094</v>
      </c>
      <c r="O33" s="628">
        <v>0.60832943378568094</v>
      </c>
      <c r="P33" s="629">
        <v>2.5970987365465605</v>
      </c>
      <c r="Q33" s="373">
        <v>867</v>
      </c>
    </row>
    <row r="34" spans="1:17" ht="15" customHeight="1" x14ac:dyDescent="0.25">
      <c r="A34" s="653" t="s">
        <v>351</v>
      </c>
      <c r="B34" s="630">
        <v>63</v>
      </c>
      <c r="C34" s="630">
        <v>4</v>
      </c>
      <c r="D34" s="630">
        <v>8</v>
      </c>
      <c r="E34" s="630">
        <v>13</v>
      </c>
      <c r="F34" s="630">
        <v>3</v>
      </c>
      <c r="G34" s="654">
        <v>97</v>
      </c>
      <c r="H34" s="373">
        <v>2003</v>
      </c>
      <c r="J34" s="368" t="s">
        <v>351</v>
      </c>
      <c r="K34" s="628">
        <v>1.4740290126345343</v>
      </c>
      <c r="L34" s="628">
        <v>9.3589143659335516E-2</v>
      </c>
      <c r="M34" s="628">
        <v>0.18717828731867103</v>
      </c>
      <c r="N34" s="628">
        <v>0.30416471689284047</v>
      </c>
      <c r="O34" s="628">
        <v>7.0191857744501637E-2</v>
      </c>
      <c r="P34" s="629">
        <v>2.2695367337388865</v>
      </c>
      <c r="Q34" s="373">
        <v>2003</v>
      </c>
    </row>
    <row r="35" spans="1:17" ht="15" customHeight="1" x14ac:dyDescent="0.25">
      <c r="A35" s="653" t="s">
        <v>428</v>
      </c>
      <c r="B35" s="630">
        <v>171</v>
      </c>
      <c r="C35" s="630">
        <v>19</v>
      </c>
      <c r="D35" s="630">
        <v>54</v>
      </c>
      <c r="E35" s="630">
        <v>32</v>
      </c>
      <c r="F35" s="630">
        <v>24</v>
      </c>
      <c r="G35" s="654">
        <v>304</v>
      </c>
      <c r="H35" s="373">
        <v>2170</v>
      </c>
      <c r="J35" s="368" t="s">
        <v>428</v>
      </c>
      <c r="K35" s="628">
        <v>4.0009358914365931</v>
      </c>
      <c r="L35" s="628">
        <v>0.44454843238184372</v>
      </c>
      <c r="M35" s="628">
        <v>1.2634534394010295</v>
      </c>
      <c r="N35" s="628">
        <v>0.74871314927468413</v>
      </c>
      <c r="O35" s="628">
        <v>0.5615348619560131</v>
      </c>
      <c r="P35" s="629">
        <v>7.1127749181094995</v>
      </c>
      <c r="Q35" s="373">
        <v>2170</v>
      </c>
    </row>
    <row r="36" spans="1:17" ht="15" customHeight="1" x14ac:dyDescent="0.25">
      <c r="A36" s="653" t="s">
        <v>429</v>
      </c>
      <c r="B36" s="630">
        <v>6</v>
      </c>
      <c r="C36" s="460" t="s">
        <v>521</v>
      </c>
      <c r="D36" s="630">
        <v>8</v>
      </c>
      <c r="E36" s="630">
        <v>5</v>
      </c>
      <c r="F36" s="460" t="s">
        <v>521</v>
      </c>
      <c r="G36" s="654">
        <v>20</v>
      </c>
      <c r="H36" s="373">
        <v>304</v>
      </c>
      <c r="J36" s="368" t="s">
        <v>429</v>
      </c>
      <c r="K36" s="628">
        <v>0.14038371548900327</v>
      </c>
      <c r="L36" s="628">
        <v>0</v>
      </c>
      <c r="M36" s="628">
        <v>0.18717828731867103</v>
      </c>
      <c r="N36" s="628">
        <v>0.1169864295741694</v>
      </c>
      <c r="O36" s="628">
        <v>0</v>
      </c>
      <c r="P36" s="629">
        <v>0.46794571829667758</v>
      </c>
      <c r="Q36" s="373">
        <v>304</v>
      </c>
    </row>
    <row r="37" spans="1:17" ht="15" customHeight="1" x14ac:dyDescent="0.25">
      <c r="A37" s="653" t="s">
        <v>437</v>
      </c>
      <c r="B37" s="630">
        <v>23</v>
      </c>
      <c r="C37" s="630">
        <v>4</v>
      </c>
      <c r="D37" s="630">
        <v>7</v>
      </c>
      <c r="E37" s="630">
        <v>4</v>
      </c>
      <c r="F37" s="630">
        <v>4</v>
      </c>
      <c r="G37" s="654">
        <v>40</v>
      </c>
      <c r="H37" s="373">
        <v>422</v>
      </c>
      <c r="J37" s="368" t="s">
        <v>437</v>
      </c>
      <c r="K37" s="628">
        <v>0.53813757604117929</v>
      </c>
      <c r="L37" s="628">
        <v>9.3589143659335516E-2</v>
      </c>
      <c r="M37" s="628">
        <v>0.16378100140383717</v>
      </c>
      <c r="N37" s="628">
        <v>9.3589143659335516E-2</v>
      </c>
      <c r="O37" s="628">
        <v>9.3589143659335516E-2</v>
      </c>
      <c r="P37" s="629">
        <v>0.93589143659335516</v>
      </c>
      <c r="Q37" s="373">
        <v>422</v>
      </c>
    </row>
    <row r="38" spans="1:17" ht="15" customHeight="1" x14ac:dyDescent="0.25">
      <c r="A38" s="653" t="s">
        <v>445</v>
      </c>
      <c r="B38" s="630">
        <v>16</v>
      </c>
      <c r="C38" s="460" t="s">
        <v>521</v>
      </c>
      <c r="D38" s="630">
        <v>3</v>
      </c>
      <c r="E38" s="630">
        <v>3</v>
      </c>
      <c r="F38" s="630">
        <v>3</v>
      </c>
      <c r="G38" s="654">
        <v>31</v>
      </c>
      <c r="H38" s="373">
        <v>287</v>
      </c>
      <c r="J38" s="368" t="s">
        <v>445</v>
      </c>
      <c r="K38" s="628">
        <v>0.37435657463734207</v>
      </c>
      <c r="L38" s="628">
        <v>0</v>
      </c>
      <c r="M38" s="628">
        <v>7.0191857744501637E-2</v>
      </c>
      <c r="N38" s="628">
        <v>7.0191857744501637E-2</v>
      </c>
      <c r="O38" s="628">
        <v>7.0191857744501637E-2</v>
      </c>
      <c r="P38" s="629">
        <v>0.72531586335985021</v>
      </c>
      <c r="Q38" s="373">
        <v>287</v>
      </c>
    </row>
    <row r="39" spans="1:17" ht="15.75" customHeight="1" x14ac:dyDescent="0.25">
      <c r="A39" s="653" t="s">
        <v>380</v>
      </c>
      <c r="B39" s="630">
        <v>49</v>
      </c>
      <c r="C39" s="460" t="s">
        <v>521</v>
      </c>
      <c r="D39" s="630">
        <v>4</v>
      </c>
      <c r="E39" s="460" t="s">
        <v>521</v>
      </c>
      <c r="F39" s="630">
        <v>4</v>
      </c>
      <c r="G39" s="654">
        <v>57</v>
      </c>
      <c r="H39" s="373">
        <v>637</v>
      </c>
      <c r="J39" s="368" t="s">
        <v>380</v>
      </c>
      <c r="K39" s="628">
        <v>1.1464670098268601</v>
      </c>
      <c r="L39" s="628">
        <v>0</v>
      </c>
      <c r="M39" s="628">
        <v>9.3589143659335516E-2</v>
      </c>
      <c r="N39" s="628">
        <v>0</v>
      </c>
      <c r="O39" s="628">
        <v>9.3589143659335516E-2</v>
      </c>
      <c r="P39" s="629">
        <v>1.333645297145531</v>
      </c>
      <c r="Q39" s="373">
        <v>637</v>
      </c>
    </row>
    <row r="40" spans="1:17" x14ac:dyDescent="0.25">
      <c r="A40" s="371" t="s">
        <v>1093</v>
      </c>
      <c r="B40" s="479">
        <v>2627</v>
      </c>
      <c r="C40" s="479">
        <v>477</v>
      </c>
      <c r="D40" s="479">
        <v>642</v>
      </c>
      <c r="E40" s="479">
        <v>460</v>
      </c>
      <c r="F40" s="479">
        <v>324</v>
      </c>
      <c r="G40" s="639">
        <v>4527</v>
      </c>
      <c r="H40" s="655">
        <v>34962</v>
      </c>
      <c r="J40" s="371" t="s">
        <v>1093</v>
      </c>
      <c r="K40" s="656">
        <v>7.513872204107316</v>
      </c>
      <c r="L40" s="656">
        <v>1.364338424575253</v>
      </c>
      <c r="M40" s="656">
        <v>1.8362793890509697</v>
      </c>
      <c r="N40" s="656">
        <v>1.3157142039929066</v>
      </c>
      <c r="O40" s="656">
        <v>0.92672043933413417</v>
      </c>
      <c r="P40" s="657">
        <v>12.948343916251931</v>
      </c>
      <c r="Q40" s="602">
        <v>34962</v>
      </c>
    </row>
    <row r="41" spans="1:17" x14ac:dyDescent="0.25">
      <c r="B41" s="658"/>
      <c r="C41" s="658"/>
      <c r="D41" s="658"/>
      <c r="E41" s="658"/>
      <c r="F41" s="658"/>
      <c r="G41" s="658"/>
    </row>
    <row r="42" spans="1:17" x14ac:dyDescent="0.25">
      <c r="A42" s="487" t="s">
        <v>1380</v>
      </c>
      <c r="H42" s="447"/>
      <c r="Q42" s="447"/>
    </row>
    <row r="43" spans="1:17" x14ac:dyDescent="0.25">
      <c r="A43" s="488" t="s">
        <v>1381</v>
      </c>
      <c r="H43" s="447"/>
      <c r="Q43" s="447"/>
    </row>
    <row r="44" spans="1:17" x14ac:dyDescent="0.25">
      <c r="A44" s="489" t="s">
        <v>1382</v>
      </c>
      <c r="H44" s="447"/>
      <c r="Q44" s="447"/>
    </row>
    <row r="45" spans="1:17" x14ac:dyDescent="0.25">
      <c r="H45" s="643" t="s">
        <v>1425</v>
      </c>
    </row>
  </sheetData>
  <sheetProtection password="CCCF" sheet="1" objects="1" scenarios="1"/>
  <sortState ref="J7:R37">
    <sortCondition ref="J7:J37"/>
  </sortState>
  <mergeCells count="1">
    <mergeCell ref="K3:Q3"/>
  </mergeCells>
  <hyperlinks>
    <hyperlink ref="H1" location="Index!A1" display="Back to Index"/>
    <hyperlink ref="H45" location="'Table 2.7 (a)'!A1" display="Back to top"/>
  </hyperlinks>
  <pageMargins left="0.7" right="0.7" top="0.75" bottom="0.75" header="0.3" footer="0.3"/>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1"/>
  <sheetViews>
    <sheetView showGridLines="0" workbookViewId="0">
      <selection activeCell="I5" sqref="I5"/>
    </sheetView>
  </sheetViews>
  <sheetFormatPr defaultRowHeight="15" x14ac:dyDescent="0.25"/>
  <cols>
    <col min="1" max="1" width="4.7109375" style="447" customWidth="1"/>
    <col min="2" max="2" width="27.5703125" style="447" customWidth="1"/>
    <col min="3" max="3" width="31.140625" style="447" customWidth="1"/>
    <col min="4" max="4" width="8.140625" style="447" customWidth="1"/>
    <col min="5" max="5" width="9.140625" style="447"/>
    <col min="6" max="8" width="18.7109375" style="447" customWidth="1"/>
    <col min="9" max="9" width="64" style="447" customWidth="1"/>
    <col min="10" max="10" width="9.140625" style="447"/>
    <col min="11" max="11" width="18.28515625" style="659" customWidth="1"/>
    <col min="12" max="12" width="9.140625" style="660"/>
    <col min="13" max="16384" width="9.140625" style="447"/>
  </cols>
  <sheetData>
    <row r="1" spans="1:12" ht="18.75" x14ac:dyDescent="0.3">
      <c r="A1" s="446" t="s">
        <v>1063</v>
      </c>
      <c r="H1" s="448" t="s">
        <v>1250</v>
      </c>
    </row>
    <row r="2" spans="1:12" ht="15.75" x14ac:dyDescent="0.25">
      <c r="A2" s="449" t="s">
        <v>1103</v>
      </c>
      <c r="B2" s="450"/>
      <c r="C2" s="450"/>
      <c r="D2" s="450"/>
      <c r="E2" s="450"/>
      <c r="F2" s="450"/>
      <c r="G2" s="450"/>
      <c r="H2" s="450"/>
    </row>
    <row r="3" spans="1:12" ht="15.75" x14ac:dyDescent="0.25">
      <c r="A3" s="450"/>
      <c r="B3" s="450"/>
      <c r="C3" s="450"/>
      <c r="D3" s="450"/>
      <c r="E3" s="450"/>
      <c r="F3" s="1029" t="s">
        <v>198</v>
      </c>
      <c r="G3" s="1029"/>
      <c r="H3" s="1029"/>
    </row>
    <row r="4" spans="1:12" s="531" customFormat="1" ht="6.75" customHeight="1" x14ac:dyDescent="0.25">
      <c r="A4" s="661"/>
      <c r="B4" s="661"/>
      <c r="C4" s="661"/>
      <c r="D4" s="661"/>
      <c r="E4" s="661"/>
      <c r="F4" s="662"/>
      <c r="G4" s="662"/>
      <c r="H4" s="662"/>
      <c r="K4" s="659"/>
      <c r="L4" s="660"/>
    </row>
    <row r="5" spans="1:12" ht="60" x14ac:dyDescent="0.25">
      <c r="A5" s="954" t="s">
        <v>183</v>
      </c>
      <c r="B5" s="963" t="s">
        <v>460</v>
      </c>
      <c r="C5" s="964" t="s">
        <v>182</v>
      </c>
      <c r="D5" s="663" t="s">
        <v>916</v>
      </c>
      <c r="E5" s="965" t="s">
        <v>1064</v>
      </c>
      <c r="F5" s="663"/>
      <c r="G5" s="663"/>
      <c r="H5" s="944"/>
    </row>
    <row r="6" spans="1:12" x14ac:dyDescent="0.25">
      <c r="A6" s="955">
        <v>1</v>
      </c>
      <c r="B6" s="1036" t="s">
        <v>245</v>
      </c>
      <c r="C6" s="367" t="s">
        <v>46</v>
      </c>
      <c r="D6" s="664">
        <v>110647</v>
      </c>
      <c r="E6" s="665">
        <f>D6/$D$17*100</f>
        <v>83.422173634410228</v>
      </c>
      <c r="F6" s="455"/>
      <c r="G6" s="455"/>
      <c r="H6" s="945"/>
      <c r="K6" s="666" t="s">
        <v>46</v>
      </c>
      <c r="L6" s="667">
        <v>83.422173634410228</v>
      </c>
    </row>
    <row r="7" spans="1:12" x14ac:dyDescent="0.25">
      <c r="A7" s="956"/>
      <c r="B7" s="1037"/>
      <c r="C7" s="668" t="s">
        <v>8</v>
      </c>
      <c r="D7" s="669">
        <v>5368</v>
      </c>
      <c r="E7" s="670">
        <f t="shared" ref="E7:E17" si="0">D7/$D$17*100</f>
        <v>4.0471971953104386</v>
      </c>
      <c r="F7" s="459"/>
      <c r="G7" s="459"/>
      <c r="H7" s="946"/>
      <c r="K7" s="671" t="s">
        <v>8</v>
      </c>
      <c r="L7" s="667">
        <v>4.0471971953104386</v>
      </c>
    </row>
    <row r="8" spans="1:12" x14ac:dyDescent="0.25">
      <c r="A8" s="956"/>
      <c r="B8" s="1037"/>
      <c r="C8" s="668" t="s">
        <v>28</v>
      </c>
      <c r="D8" s="669">
        <v>4226</v>
      </c>
      <c r="E8" s="670">
        <f t="shared" si="0"/>
        <v>3.1861876578580315</v>
      </c>
      <c r="F8" s="459"/>
      <c r="G8" s="459"/>
      <c r="H8" s="946"/>
      <c r="K8" s="671" t="s">
        <v>28</v>
      </c>
      <c r="L8" s="667">
        <v>3.1861876578580315</v>
      </c>
    </row>
    <row r="9" spans="1:12" x14ac:dyDescent="0.25">
      <c r="A9" s="956"/>
      <c r="B9" s="1037"/>
      <c r="C9" s="668" t="s">
        <v>41</v>
      </c>
      <c r="D9" s="669">
        <v>1109</v>
      </c>
      <c r="E9" s="670">
        <f t="shared" si="0"/>
        <v>0.83612922682549851</v>
      </c>
      <c r="F9" s="459"/>
      <c r="G9" s="459"/>
      <c r="H9" s="947"/>
      <c r="K9" s="671" t="s">
        <v>1158</v>
      </c>
      <c r="L9" s="667">
        <v>9</v>
      </c>
    </row>
    <row r="10" spans="1:12" x14ac:dyDescent="0.25">
      <c r="A10" s="956"/>
      <c r="B10" s="1037"/>
      <c r="C10" s="668" t="s">
        <v>17</v>
      </c>
      <c r="D10" s="669">
        <v>951</v>
      </c>
      <c r="E10" s="670">
        <f t="shared" si="0"/>
        <v>0.71700531533908851</v>
      </c>
      <c r="F10" s="668"/>
      <c r="G10" s="672"/>
      <c r="H10" s="946"/>
    </row>
    <row r="11" spans="1:12" x14ac:dyDescent="0.25">
      <c r="A11" s="956"/>
      <c r="B11" s="1037"/>
      <c r="C11" s="668" t="s">
        <v>32</v>
      </c>
      <c r="D11" s="669">
        <v>910</v>
      </c>
      <c r="E11" s="670">
        <f t="shared" si="0"/>
        <v>0.68609341425717196</v>
      </c>
      <c r="F11" s="668"/>
      <c r="G11" s="672"/>
      <c r="H11" s="946"/>
    </row>
    <row r="12" spans="1:12" x14ac:dyDescent="0.25">
      <c r="A12" s="956"/>
      <c r="B12" s="1037"/>
      <c r="C12" s="668" t="s">
        <v>34</v>
      </c>
      <c r="D12" s="669">
        <v>689</v>
      </c>
      <c r="E12" s="670">
        <f t="shared" si="0"/>
        <v>0.5194707279375731</v>
      </c>
      <c r="F12" s="668"/>
      <c r="G12" s="672"/>
      <c r="H12" s="946"/>
    </row>
    <row r="13" spans="1:12" x14ac:dyDescent="0.25">
      <c r="A13" s="956"/>
      <c r="B13" s="1037"/>
      <c r="C13" s="668" t="s">
        <v>36</v>
      </c>
      <c r="D13" s="669">
        <v>572</v>
      </c>
      <c r="E13" s="670">
        <f t="shared" si="0"/>
        <v>0.43125871753307948</v>
      </c>
      <c r="F13" s="668"/>
      <c r="G13" s="672"/>
      <c r="H13" s="946"/>
    </row>
    <row r="14" spans="1:12" x14ac:dyDescent="0.25">
      <c r="A14" s="956"/>
      <c r="B14" s="1037"/>
      <c r="C14" s="668" t="s">
        <v>13</v>
      </c>
      <c r="D14" s="669">
        <v>463</v>
      </c>
      <c r="E14" s="670">
        <f t="shared" si="0"/>
        <v>0.34907829758359404</v>
      </c>
      <c r="F14" s="668"/>
      <c r="G14" s="672"/>
      <c r="H14" s="946"/>
    </row>
    <row r="15" spans="1:12" x14ac:dyDescent="0.25">
      <c r="A15" s="956"/>
      <c r="B15" s="1037"/>
      <c r="C15" s="668" t="s">
        <v>31</v>
      </c>
      <c r="D15" s="669">
        <v>443</v>
      </c>
      <c r="E15" s="670">
        <f t="shared" si="0"/>
        <v>0.3339993214460738</v>
      </c>
      <c r="F15" s="668"/>
      <c r="G15" s="672"/>
      <c r="H15" s="946"/>
    </row>
    <row r="16" spans="1:12" s="470" customFormat="1" x14ac:dyDescent="0.25">
      <c r="A16" s="957"/>
      <c r="B16" s="1037"/>
      <c r="C16" s="543" t="s">
        <v>1078</v>
      </c>
      <c r="D16" s="543">
        <v>117904</v>
      </c>
      <c r="E16" s="673">
        <f t="shared" si="0"/>
        <v>88.893580125909452</v>
      </c>
      <c r="F16" s="543"/>
      <c r="G16" s="674"/>
      <c r="H16" s="948"/>
      <c r="K16" s="675"/>
      <c r="L16" s="676"/>
    </row>
    <row r="17" spans="1:13" x14ac:dyDescent="0.25">
      <c r="A17" s="958"/>
      <c r="B17" s="1037"/>
      <c r="C17" s="472" t="s">
        <v>48</v>
      </c>
      <c r="D17" s="677">
        <v>132635</v>
      </c>
      <c r="E17" s="678">
        <f t="shared" si="0"/>
        <v>100</v>
      </c>
      <c r="F17" s="539"/>
      <c r="G17" s="539"/>
      <c r="H17" s="949"/>
    </row>
    <row r="18" spans="1:13" ht="18" customHeight="1" x14ac:dyDescent="0.25">
      <c r="A18" s="956">
        <v>2</v>
      </c>
      <c r="B18" s="1036" t="s">
        <v>344</v>
      </c>
      <c r="C18" s="367" t="s">
        <v>46</v>
      </c>
      <c r="D18" s="367">
        <v>34582</v>
      </c>
      <c r="E18" s="665">
        <f>D18/D30*100</f>
        <v>98.91310565757108</v>
      </c>
      <c r="F18" s="459"/>
      <c r="G18" s="459"/>
      <c r="H18" s="946"/>
      <c r="K18" s="679" t="s">
        <v>46</v>
      </c>
      <c r="L18" s="667">
        <v>98.91310565757108</v>
      </c>
    </row>
    <row r="19" spans="1:13" x14ac:dyDescent="0.25">
      <c r="A19" s="956"/>
      <c r="B19" s="1037"/>
      <c r="C19" s="459"/>
      <c r="D19" s="459"/>
      <c r="E19" s="670"/>
      <c r="F19" s="459"/>
      <c r="G19" s="459"/>
      <c r="H19" s="946"/>
      <c r="K19" s="679" t="s">
        <v>1158</v>
      </c>
      <c r="L19" s="667">
        <v>9.7248441164693097E-2</v>
      </c>
    </row>
    <row r="20" spans="1:13" x14ac:dyDescent="0.25">
      <c r="A20" s="956"/>
      <c r="B20" s="1037"/>
      <c r="C20" s="898"/>
      <c r="D20" s="898"/>
      <c r="E20" s="670"/>
      <c r="F20" s="459"/>
      <c r="G20" s="459"/>
      <c r="H20" s="946"/>
      <c r="K20" s="679"/>
      <c r="L20" s="679"/>
      <c r="M20" s="658"/>
    </row>
    <row r="21" spans="1:13" x14ac:dyDescent="0.25">
      <c r="A21" s="956"/>
      <c r="B21" s="1037"/>
      <c r="C21" s="898"/>
      <c r="D21" s="898"/>
      <c r="E21" s="670"/>
      <c r="F21" s="459"/>
      <c r="G21" s="459"/>
      <c r="H21" s="946"/>
      <c r="K21" s="679"/>
      <c r="L21" s="679"/>
      <c r="M21" s="658"/>
    </row>
    <row r="22" spans="1:13" x14ac:dyDescent="0.25">
      <c r="A22" s="956"/>
      <c r="B22" s="1037"/>
      <c r="C22" s="898"/>
      <c r="D22" s="898"/>
      <c r="E22" s="670"/>
      <c r="F22" s="459"/>
      <c r="G22" s="459"/>
      <c r="H22" s="946"/>
      <c r="K22" s="679"/>
      <c r="L22" s="679"/>
      <c r="M22" s="658"/>
    </row>
    <row r="23" spans="1:13" x14ac:dyDescent="0.25">
      <c r="A23" s="956"/>
      <c r="B23" s="1037"/>
      <c r="C23" s="898"/>
      <c r="D23" s="898"/>
      <c r="E23" s="670"/>
      <c r="F23" s="459"/>
      <c r="G23" s="459"/>
      <c r="H23" s="946"/>
      <c r="K23" s="679"/>
      <c r="L23" s="679"/>
      <c r="M23" s="658"/>
    </row>
    <row r="24" spans="1:13" x14ac:dyDescent="0.25">
      <c r="A24" s="956"/>
      <c r="B24" s="1037"/>
      <c r="C24" s="898"/>
      <c r="D24" s="898"/>
      <c r="E24" s="670"/>
      <c r="F24" s="459"/>
      <c r="G24" s="459"/>
      <c r="H24" s="946"/>
      <c r="K24" s="679"/>
      <c r="L24" s="679"/>
      <c r="M24" s="658"/>
    </row>
    <row r="25" spans="1:13" x14ac:dyDescent="0.25">
      <c r="A25" s="956"/>
      <c r="B25" s="1037"/>
      <c r="C25" s="898"/>
      <c r="D25" s="898"/>
      <c r="E25" s="670"/>
      <c r="F25" s="459"/>
      <c r="G25" s="459"/>
      <c r="H25" s="946"/>
      <c r="K25" s="679"/>
      <c r="L25" s="679"/>
      <c r="M25" s="658"/>
    </row>
    <row r="26" spans="1:13" x14ac:dyDescent="0.25">
      <c r="A26" s="956"/>
      <c r="B26" s="1037"/>
      <c r="C26" s="898"/>
      <c r="D26" s="898"/>
      <c r="E26" s="670"/>
      <c r="F26" s="459"/>
      <c r="G26" s="459"/>
      <c r="H26" s="946"/>
      <c r="K26" s="679"/>
      <c r="L26" s="679"/>
      <c r="M26" s="658"/>
    </row>
    <row r="27" spans="1:13" x14ac:dyDescent="0.25">
      <c r="A27" s="956"/>
      <c r="B27" s="1037"/>
      <c r="C27" s="898"/>
      <c r="D27" s="898"/>
      <c r="E27" s="670"/>
      <c r="F27" s="459"/>
      <c r="G27" s="459"/>
      <c r="H27" s="946"/>
      <c r="K27" s="679"/>
      <c r="L27" s="679"/>
      <c r="M27" s="658"/>
    </row>
    <row r="28" spans="1:13" x14ac:dyDescent="0.25">
      <c r="A28" s="956"/>
      <c r="B28" s="1037"/>
      <c r="C28" s="898"/>
      <c r="D28" s="898"/>
      <c r="E28" s="670"/>
      <c r="F28" s="459"/>
      <c r="G28" s="459"/>
      <c r="H28" s="946"/>
      <c r="K28" s="679"/>
      <c r="L28" s="679"/>
      <c r="M28" s="658"/>
    </row>
    <row r="29" spans="1:13" s="470" customFormat="1" x14ac:dyDescent="0.25">
      <c r="A29" s="957"/>
      <c r="B29" s="1037"/>
      <c r="C29" s="543" t="s">
        <v>1078</v>
      </c>
      <c r="D29" s="543">
        <v>34</v>
      </c>
      <c r="E29" s="673">
        <f>D29/D30*100</f>
        <v>9.7248441164693097E-2</v>
      </c>
      <c r="F29" s="674"/>
      <c r="G29" s="674"/>
      <c r="H29" s="948"/>
      <c r="K29" s="675"/>
      <c r="L29" s="676"/>
    </row>
    <row r="30" spans="1:13" x14ac:dyDescent="0.25">
      <c r="A30" s="958"/>
      <c r="B30" s="1037"/>
      <c r="C30" s="472" t="s">
        <v>48</v>
      </c>
      <c r="D30" s="677">
        <v>34962</v>
      </c>
      <c r="E30" s="678">
        <v>100</v>
      </c>
      <c r="F30" s="539"/>
      <c r="G30" s="539"/>
      <c r="H30" s="949"/>
    </row>
    <row r="31" spans="1:13" x14ac:dyDescent="0.25">
      <c r="A31" s="959">
        <v>3</v>
      </c>
      <c r="B31" s="1036" t="s">
        <v>255</v>
      </c>
      <c r="C31" s="367" t="s">
        <v>46</v>
      </c>
      <c r="D31" s="664">
        <v>1788</v>
      </c>
      <c r="E31" s="665">
        <v>55.151141270820482</v>
      </c>
      <c r="F31" s="680"/>
      <c r="G31" s="680"/>
      <c r="H31" s="950"/>
      <c r="K31" s="679" t="s">
        <v>46</v>
      </c>
      <c r="L31" s="667">
        <v>55.151141270820482</v>
      </c>
    </row>
    <row r="32" spans="1:13" x14ac:dyDescent="0.25">
      <c r="A32" s="960"/>
      <c r="B32" s="1037"/>
      <c r="C32" s="668" t="s">
        <v>12</v>
      </c>
      <c r="D32" s="681">
        <v>1220</v>
      </c>
      <c r="E32" s="670">
        <v>37.631091918568785</v>
      </c>
      <c r="F32" s="493"/>
      <c r="G32" s="493"/>
      <c r="H32" s="713"/>
      <c r="K32" s="682" t="s">
        <v>12</v>
      </c>
      <c r="L32" s="667">
        <v>37.631091918568785</v>
      </c>
    </row>
    <row r="33" spans="1:12" x14ac:dyDescent="0.25">
      <c r="A33" s="960"/>
      <c r="B33" s="1037"/>
      <c r="C33" s="668" t="s">
        <v>91</v>
      </c>
      <c r="D33" s="681">
        <v>99</v>
      </c>
      <c r="E33" s="670">
        <v>3.0536705737199261</v>
      </c>
      <c r="F33" s="493"/>
      <c r="G33" s="493"/>
      <c r="H33" s="713"/>
      <c r="K33" s="682" t="s">
        <v>91</v>
      </c>
      <c r="L33" s="667">
        <v>3.0536705737199261</v>
      </c>
    </row>
    <row r="34" spans="1:12" x14ac:dyDescent="0.25">
      <c r="A34" s="960"/>
      <c r="B34" s="1037"/>
      <c r="C34" s="898"/>
      <c r="D34" s="669"/>
      <c r="E34" s="670"/>
      <c r="F34" s="493"/>
      <c r="G34" s="493"/>
      <c r="H34" s="713"/>
      <c r="K34" s="679" t="s">
        <v>1158</v>
      </c>
      <c r="L34" s="667">
        <v>4.1640962368908081</v>
      </c>
    </row>
    <row r="35" spans="1:12" x14ac:dyDescent="0.25">
      <c r="A35" s="960"/>
      <c r="B35" s="1037"/>
      <c r="C35" s="898"/>
      <c r="D35" s="669"/>
      <c r="E35" s="670"/>
      <c r="F35" s="493"/>
      <c r="G35" s="493"/>
      <c r="H35" s="713"/>
      <c r="K35" s="679"/>
      <c r="L35" s="683"/>
    </row>
    <row r="36" spans="1:12" x14ac:dyDescent="0.25">
      <c r="A36" s="960"/>
      <c r="B36" s="1037"/>
      <c r="C36" s="898"/>
      <c r="D36" s="669"/>
      <c r="E36" s="670"/>
      <c r="F36" s="493"/>
      <c r="G36" s="493"/>
      <c r="H36" s="713"/>
      <c r="K36" s="679"/>
      <c r="L36" s="683"/>
    </row>
    <row r="37" spans="1:12" x14ac:dyDescent="0.25">
      <c r="A37" s="960"/>
      <c r="B37" s="1037"/>
      <c r="C37" s="898"/>
      <c r="D37" s="669"/>
      <c r="E37" s="670"/>
      <c r="F37" s="493"/>
      <c r="G37" s="493"/>
      <c r="H37" s="713"/>
      <c r="K37" s="679"/>
      <c r="L37" s="683"/>
    </row>
    <row r="38" spans="1:12" x14ac:dyDescent="0.25">
      <c r="A38" s="960"/>
      <c r="B38" s="1037"/>
      <c r="C38" s="898"/>
      <c r="D38" s="669"/>
      <c r="E38" s="670"/>
      <c r="F38" s="493"/>
      <c r="G38" s="493"/>
      <c r="H38" s="713"/>
      <c r="K38" s="679"/>
      <c r="L38" s="683"/>
    </row>
    <row r="39" spans="1:12" x14ac:dyDescent="0.25">
      <c r="A39" s="960"/>
      <c r="B39" s="1037"/>
      <c r="C39" s="898"/>
      <c r="D39" s="669"/>
      <c r="E39" s="670"/>
      <c r="F39" s="493"/>
      <c r="G39" s="493"/>
      <c r="H39" s="713"/>
      <c r="K39" s="679"/>
      <c r="L39" s="683"/>
    </row>
    <row r="40" spans="1:12" x14ac:dyDescent="0.25">
      <c r="A40" s="960"/>
      <c r="B40" s="1037"/>
      <c r="C40" s="898"/>
      <c r="D40" s="669"/>
      <c r="E40" s="670"/>
      <c r="F40" s="493"/>
      <c r="G40" s="493"/>
      <c r="H40" s="713"/>
      <c r="K40" s="679"/>
      <c r="L40" s="683"/>
    </row>
    <row r="41" spans="1:12" x14ac:dyDescent="0.25">
      <c r="A41" s="960"/>
      <c r="B41" s="1037"/>
      <c r="C41" s="898"/>
      <c r="D41" s="669"/>
      <c r="E41" s="670"/>
      <c r="F41" s="493"/>
      <c r="G41" s="493"/>
      <c r="H41" s="713"/>
      <c r="K41" s="679"/>
      <c r="L41" s="683"/>
    </row>
    <row r="42" spans="1:12" s="470" customFormat="1" x14ac:dyDescent="0.25">
      <c r="A42" s="961"/>
      <c r="B42" s="1037"/>
      <c r="C42" s="543" t="s">
        <v>1078</v>
      </c>
      <c r="D42" s="684">
        <v>135</v>
      </c>
      <c r="E42" s="673">
        <v>4.1640962368908081</v>
      </c>
      <c r="F42" s="685"/>
      <c r="G42" s="685"/>
      <c r="H42" s="951"/>
      <c r="K42" s="675"/>
      <c r="L42" s="676"/>
    </row>
    <row r="43" spans="1:12" x14ac:dyDescent="0.25">
      <c r="A43" s="960"/>
      <c r="B43" s="1037"/>
      <c r="C43" s="472" t="s">
        <v>48</v>
      </c>
      <c r="D43" s="677">
        <v>3242</v>
      </c>
      <c r="E43" s="678">
        <v>100</v>
      </c>
      <c r="F43" s="493"/>
      <c r="G43" s="493"/>
      <c r="H43" s="713"/>
      <c r="L43" s="683">
        <v>100</v>
      </c>
    </row>
    <row r="44" spans="1:12" x14ac:dyDescent="0.25">
      <c r="A44" s="955">
        <v>4</v>
      </c>
      <c r="B44" s="1036" t="s">
        <v>329</v>
      </c>
      <c r="C44" s="455" t="s">
        <v>32</v>
      </c>
      <c r="D44" s="374">
        <v>2761</v>
      </c>
      <c r="E44" s="665">
        <f>D44/$D$56*100</f>
        <v>92.310264125710461</v>
      </c>
      <c r="F44" s="455"/>
      <c r="G44" s="455"/>
      <c r="H44" s="945"/>
    </row>
    <row r="45" spans="1:12" x14ac:dyDescent="0.25">
      <c r="A45" s="956"/>
      <c r="B45" s="1037"/>
      <c r="C45" s="898" t="s">
        <v>46</v>
      </c>
      <c r="D45" s="669">
        <v>163</v>
      </c>
      <c r="E45" s="670">
        <f>D45/$D$56*100</f>
        <v>5.4496823804747576</v>
      </c>
      <c r="F45" s="459"/>
      <c r="G45" s="459"/>
      <c r="H45" s="946"/>
    </row>
    <row r="46" spans="1:12" x14ac:dyDescent="0.25">
      <c r="A46" s="956"/>
      <c r="B46" s="1037"/>
      <c r="C46" s="898"/>
      <c r="D46" s="669"/>
      <c r="E46" s="670"/>
      <c r="F46" s="459"/>
      <c r="G46" s="459"/>
      <c r="H46" s="946"/>
    </row>
    <row r="47" spans="1:12" x14ac:dyDescent="0.25">
      <c r="A47" s="956"/>
      <c r="B47" s="1037"/>
      <c r="C47" s="898"/>
      <c r="D47" s="669"/>
      <c r="E47" s="670"/>
      <c r="F47" s="459"/>
      <c r="G47" s="459"/>
      <c r="H47" s="946"/>
    </row>
    <row r="48" spans="1:12" x14ac:dyDescent="0.25">
      <c r="A48" s="956"/>
      <c r="B48" s="1037"/>
      <c r="C48" s="898"/>
      <c r="D48" s="669"/>
      <c r="E48" s="670"/>
      <c r="F48" s="459"/>
      <c r="G48" s="459"/>
      <c r="H48" s="946"/>
    </row>
    <row r="49" spans="1:12" x14ac:dyDescent="0.25">
      <c r="A49" s="956"/>
      <c r="B49" s="1037"/>
      <c r="C49" s="898"/>
      <c r="D49" s="669"/>
      <c r="E49" s="670"/>
      <c r="F49" s="459"/>
      <c r="G49" s="459"/>
      <c r="H49" s="946"/>
    </row>
    <row r="50" spans="1:12" x14ac:dyDescent="0.25">
      <c r="A50" s="956"/>
      <c r="B50" s="1037"/>
      <c r="C50" s="898"/>
      <c r="D50" s="669"/>
      <c r="E50" s="670"/>
      <c r="F50" s="459"/>
      <c r="G50" s="459"/>
      <c r="H50" s="946"/>
    </row>
    <row r="51" spans="1:12" x14ac:dyDescent="0.25">
      <c r="A51" s="956"/>
      <c r="B51" s="1037"/>
      <c r="C51" s="898"/>
      <c r="D51" s="669"/>
      <c r="E51" s="670"/>
      <c r="F51" s="459"/>
      <c r="G51" s="459"/>
      <c r="H51" s="946"/>
    </row>
    <row r="52" spans="1:12" x14ac:dyDescent="0.25">
      <c r="A52" s="956"/>
      <c r="B52" s="1037"/>
      <c r="C52" s="898"/>
      <c r="D52" s="669"/>
      <c r="E52" s="670"/>
      <c r="F52" s="459"/>
      <c r="G52" s="459"/>
      <c r="H52" s="946"/>
    </row>
    <row r="53" spans="1:12" x14ac:dyDescent="0.25">
      <c r="A53" s="956"/>
      <c r="B53" s="1037"/>
      <c r="C53" s="898"/>
      <c r="D53" s="669"/>
      <c r="E53" s="670"/>
      <c r="F53" s="459"/>
      <c r="G53" s="459"/>
      <c r="H53" s="946"/>
      <c r="K53" s="659" t="s">
        <v>32</v>
      </c>
      <c r="L53" s="667">
        <v>92.310264125710461</v>
      </c>
    </row>
    <row r="54" spans="1:12" x14ac:dyDescent="0.25">
      <c r="A54" s="956"/>
      <c r="B54" s="1037"/>
      <c r="C54" s="898"/>
      <c r="D54" s="669"/>
      <c r="E54" s="670"/>
      <c r="F54" s="459"/>
      <c r="G54" s="459"/>
      <c r="H54" s="946"/>
      <c r="K54" s="659" t="s">
        <v>46</v>
      </c>
      <c r="L54" s="667">
        <v>5.4496823804747576</v>
      </c>
    </row>
    <row r="55" spans="1:12" s="470" customFormat="1" x14ac:dyDescent="0.25">
      <c r="A55" s="957"/>
      <c r="B55" s="1037"/>
      <c r="C55" s="543" t="s">
        <v>1078</v>
      </c>
      <c r="D55" s="684">
        <v>67</v>
      </c>
      <c r="E55" s="673">
        <f>D55/$D$56*100</f>
        <v>2.2400534938147776</v>
      </c>
      <c r="F55" s="686"/>
      <c r="G55" s="686"/>
      <c r="H55" s="952"/>
      <c r="K55" s="675" t="s">
        <v>1158</v>
      </c>
      <c r="L55" s="687">
        <v>2.2400534938147776</v>
      </c>
    </row>
    <row r="56" spans="1:12" x14ac:dyDescent="0.25">
      <c r="A56" s="956"/>
      <c r="B56" s="1037"/>
      <c r="C56" s="472" t="s">
        <v>48</v>
      </c>
      <c r="D56" s="677">
        <v>2991</v>
      </c>
      <c r="E56" s="678">
        <f>D56/$D$56*100</f>
        <v>100</v>
      </c>
      <c r="F56" s="688"/>
      <c r="G56" s="688"/>
      <c r="H56" s="953"/>
    </row>
    <row r="57" spans="1:12" x14ac:dyDescent="0.25">
      <c r="A57" s="955">
        <v>5</v>
      </c>
      <c r="B57" s="1036" t="s">
        <v>338</v>
      </c>
      <c r="C57" s="367" t="s">
        <v>126</v>
      </c>
      <c r="D57" s="374">
        <v>893</v>
      </c>
      <c r="E57" s="665">
        <f t="shared" ref="E57:E64" si="1">D57/$D$69*100</f>
        <v>41.228070175438596</v>
      </c>
      <c r="F57" s="493"/>
      <c r="G57" s="493"/>
      <c r="H57" s="713"/>
      <c r="K57" s="659" t="s">
        <v>229</v>
      </c>
      <c r="L57" s="667">
        <v>41.228070175438596</v>
      </c>
    </row>
    <row r="58" spans="1:12" x14ac:dyDescent="0.25">
      <c r="A58" s="956"/>
      <c r="B58" s="1037"/>
      <c r="C58" s="898" t="s">
        <v>38</v>
      </c>
      <c r="D58" s="376">
        <v>563</v>
      </c>
      <c r="E58" s="670">
        <f t="shared" si="1"/>
        <v>25.992613111726687</v>
      </c>
      <c r="F58" s="493"/>
      <c r="G58" s="493"/>
      <c r="H58" s="713"/>
      <c r="K58" s="659" t="s">
        <v>38</v>
      </c>
      <c r="L58" s="667">
        <v>25.992613111726687</v>
      </c>
    </row>
    <row r="59" spans="1:12" x14ac:dyDescent="0.25">
      <c r="A59" s="956"/>
      <c r="B59" s="1037"/>
      <c r="C59" s="898" t="s">
        <v>46</v>
      </c>
      <c r="D59" s="669">
        <v>286</v>
      </c>
      <c r="E59" s="670">
        <f t="shared" si="1"/>
        <v>13.204062788550322</v>
      </c>
      <c r="F59" s="493"/>
      <c r="G59" s="493"/>
      <c r="H59" s="713"/>
      <c r="K59" s="659" t="s">
        <v>46</v>
      </c>
      <c r="L59" s="667">
        <v>13.204062788550322</v>
      </c>
    </row>
    <row r="60" spans="1:12" x14ac:dyDescent="0.25">
      <c r="A60" s="956"/>
      <c r="B60" s="1037"/>
      <c r="C60" s="898" t="s">
        <v>22</v>
      </c>
      <c r="D60" s="376">
        <v>157</v>
      </c>
      <c r="E60" s="670">
        <f t="shared" si="1"/>
        <v>7.2483841181902129</v>
      </c>
      <c r="F60" s="493"/>
      <c r="G60" s="493"/>
      <c r="H60" s="713"/>
      <c r="K60" s="659" t="s">
        <v>1158</v>
      </c>
      <c r="L60" s="667">
        <f>SUM(L61:L66)</f>
        <v>19.575253924284397</v>
      </c>
    </row>
    <row r="61" spans="1:12" x14ac:dyDescent="0.25">
      <c r="A61" s="956"/>
      <c r="B61" s="1037"/>
      <c r="C61" s="898" t="s">
        <v>35</v>
      </c>
      <c r="D61" s="376">
        <v>77</v>
      </c>
      <c r="E61" s="670">
        <f t="shared" si="1"/>
        <v>3.5549399815327796</v>
      </c>
      <c r="F61" s="493"/>
      <c r="G61" s="493"/>
      <c r="H61" s="713"/>
      <c r="K61" s="659" t="s">
        <v>22</v>
      </c>
      <c r="L61" s="667">
        <v>7.2483841181902129</v>
      </c>
    </row>
    <row r="62" spans="1:12" x14ac:dyDescent="0.25">
      <c r="A62" s="956"/>
      <c r="B62" s="1037"/>
      <c r="C62" s="898" t="s">
        <v>125</v>
      </c>
      <c r="D62" s="376">
        <v>75</v>
      </c>
      <c r="E62" s="670">
        <f t="shared" si="1"/>
        <v>3.4626038781163437</v>
      </c>
      <c r="F62" s="493"/>
      <c r="G62" s="493"/>
      <c r="H62" s="713"/>
      <c r="K62" s="659" t="s">
        <v>35</v>
      </c>
      <c r="L62" s="667">
        <v>3.5549399815327796</v>
      </c>
    </row>
    <row r="63" spans="1:12" x14ac:dyDescent="0.25">
      <c r="A63" s="956"/>
      <c r="B63" s="1037"/>
      <c r="C63" s="898" t="s">
        <v>127</v>
      </c>
      <c r="D63" s="376">
        <v>18</v>
      </c>
      <c r="E63" s="670">
        <f t="shared" si="1"/>
        <v>0.8310249307479225</v>
      </c>
      <c r="F63" s="493"/>
      <c r="G63" s="493"/>
      <c r="H63" s="713"/>
      <c r="K63" s="659" t="s">
        <v>125</v>
      </c>
      <c r="L63" s="667">
        <v>3.4626038781163437</v>
      </c>
    </row>
    <row r="64" spans="1:12" x14ac:dyDescent="0.25">
      <c r="A64" s="956"/>
      <c r="B64" s="1037"/>
      <c r="C64" s="898" t="s">
        <v>14</v>
      </c>
      <c r="D64" s="376">
        <v>17</v>
      </c>
      <c r="E64" s="670">
        <f t="shared" si="1"/>
        <v>0.78485687903970447</v>
      </c>
      <c r="F64" s="493"/>
      <c r="G64" s="493"/>
      <c r="H64" s="713"/>
      <c r="K64" s="659" t="s">
        <v>127</v>
      </c>
      <c r="L64" s="667">
        <v>0.8310249307479225</v>
      </c>
    </row>
    <row r="65" spans="1:13" x14ac:dyDescent="0.25">
      <c r="A65" s="956"/>
      <c r="B65" s="1037"/>
      <c r="C65" s="459"/>
      <c r="D65" s="459"/>
      <c r="E65" s="670"/>
      <c r="F65" s="493"/>
      <c r="G65" s="493"/>
      <c r="H65" s="713"/>
      <c r="K65" s="659" t="s">
        <v>14</v>
      </c>
      <c r="L65" s="667">
        <v>0.78485687903970447</v>
      </c>
    </row>
    <row r="66" spans="1:13" x14ac:dyDescent="0.25">
      <c r="A66" s="956"/>
      <c r="B66" s="1037"/>
      <c r="C66" s="898"/>
      <c r="D66" s="669"/>
      <c r="E66" s="670"/>
      <c r="F66" s="493"/>
      <c r="G66" s="493"/>
      <c r="H66" s="713"/>
      <c r="K66" s="659" t="s">
        <v>1158</v>
      </c>
      <c r="L66" s="667">
        <v>3.6934441366574333</v>
      </c>
    </row>
    <row r="67" spans="1:13" x14ac:dyDescent="0.25">
      <c r="A67" s="956"/>
      <c r="B67" s="1037"/>
      <c r="C67" s="898"/>
      <c r="D67" s="669"/>
      <c r="E67" s="670"/>
      <c r="F67" s="493"/>
      <c r="G67" s="493"/>
      <c r="H67" s="713"/>
      <c r="L67" s="667"/>
    </row>
    <row r="68" spans="1:13" s="470" customFormat="1" x14ac:dyDescent="0.25">
      <c r="A68" s="957"/>
      <c r="B68" s="1037"/>
      <c r="C68" s="543" t="s">
        <v>1078</v>
      </c>
      <c r="D68" s="684">
        <v>80</v>
      </c>
      <c r="E68" s="673">
        <f>D68/$D$69*100</f>
        <v>3.6934441366574333</v>
      </c>
      <c r="F68" s="685"/>
      <c r="G68" s="685"/>
      <c r="H68" s="951"/>
      <c r="K68" s="675"/>
      <c r="L68" s="676"/>
    </row>
    <row r="69" spans="1:13" x14ac:dyDescent="0.25">
      <c r="A69" s="956"/>
      <c r="B69" s="1037"/>
      <c r="C69" s="472" t="s">
        <v>48</v>
      </c>
      <c r="D69" s="689">
        <v>2166</v>
      </c>
      <c r="E69" s="476">
        <f>D69/$D$69*100</f>
        <v>100</v>
      </c>
      <c r="F69" s="690"/>
      <c r="G69" s="690"/>
      <c r="H69" s="716"/>
    </row>
    <row r="70" spans="1:13" x14ac:dyDescent="0.25">
      <c r="A70" s="955">
        <v>6</v>
      </c>
      <c r="B70" s="1036" t="s">
        <v>330</v>
      </c>
      <c r="C70" s="455" t="s">
        <v>32</v>
      </c>
      <c r="D70" s="455">
        <v>1906</v>
      </c>
      <c r="E70" s="665">
        <f>D70/$D$82*100</f>
        <v>93.111871030776754</v>
      </c>
      <c r="F70" s="680"/>
      <c r="G70" s="680"/>
      <c r="H70" s="950"/>
      <c r="K70" s="660" t="s">
        <v>32</v>
      </c>
      <c r="L70" s="667">
        <v>93.111871030776754</v>
      </c>
      <c r="M70" s="658"/>
    </row>
    <row r="71" spans="1:13" x14ac:dyDescent="0.25">
      <c r="A71" s="956"/>
      <c r="B71" s="1037"/>
      <c r="C71" s="898" t="s">
        <v>46</v>
      </c>
      <c r="D71" s="669">
        <v>101</v>
      </c>
      <c r="E71" s="670">
        <f>D71/$D$82*100</f>
        <v>4.9340498290180754</v>
      </c>
      <c r="F71" s="493"/>
      <c r="G71" s="493"/>
      <c r="H71" s="713"/>
      <c r="K71" s="679" t="s">
        <v>46</v>
      </c>
      <c r="L71" s="691">
        <v>4.9340498290180754</v>
      </c>
      <c r="M71" s="658"/>
    </row>
    <row r="72" spans="1:13" x14ac:dyDescent="0.25">
      <c r="A72" s="956"/>
      <c r="B72" s="1037"/>
      <c r="C72" s="898"/>
      <c r="D72" s="669"/>
      <c r="E72" s="670"/>
      <c r="F72" s="493"/>
      <c r="G72" s="493"/>
      <c r="H72" s="713"/>
      <c r="K72" s="679" t="s">
        <v>1158</v>
      </c>
      <c r="L72" s="691">
        <v>1.9540791402051783</v>
      </c>
      <c r="M72" s="658"/>
    </row>
    <row r="73" spans="1:13" x14ac:dyDescent="0.25">
      <c r="A73" s="956"/>
      <c r="B73" s="1037"/>
      <c r="C73" s="898"/>
      <c r="D73" s="669"/>
      <c r="E73" s="670"/>
      <c r="F73" s="493"/>
      <c r="G73" s="493"/>
      <c r="H73" s="713"/>
      <c r="K73" s="679"/>
      <c r="L73" s="691"/>
      <c r="M73" s="658"/>
    </row>
    <row r="74" spans="1:13" x14ac:dyDescent="0.25">
      <c r="A74" s="956"/>
      <c r="B74" s="1037"/>
      <c r="C74" s="898"/>
      <c r="D74" s="669"/>
      <c r="E74" s="670"/>
      <c r="F74" s="493"/>
      <c r="G74" s="493"/>
      <c r="H74" s="713"/>
      <c r="K74" s="679"/>
      <c r="L74" s="691"/>
      <c r="M74" s="658"/>
    </row>
    <row r="75" spans="1:13" x14ac:dyDescent="0.25">
      <c r="A75" s="956"/>
      <c r="B75" s="1037"/>
      <c r="C75" s="898"/>
      <c r="D75" s="669"/>
      <c r="E75" s="670"/>
      <c r="F75" s="493"/>
      <c r="G75" s="493"/>
      <c r="H75" s="713"/>
      <c r="K75" s="679"/>
      <c r="L75" s="691"/>
      <c r="M75" s="658"/>
    </row>
    <row r="76" spans="1:13" x14ac:dyDescent="0.25">
      <c r="A76" s="956"/>
      <c r="B76" s="1037"/>
      <c r="C76" s="898"/>
      <c r="D76" s="669"/>
      <c r="E76" s="670"/>
      <c r="F76" s="493"/>
      <c r="G76" s="493"/>
      <c r="H76" s="713"/>
      <c r="K76" s="679"/>
      <c r="L76" s="691"/>
      <c r="M76" s="658"/>
    </row>
    <row r="77" spans="1:13" x14ac:dyDescent="0.25">
      <c r="A77" s="956"/>
      <c r="B77" s="1037"/>
      <c r="C77" s="898"/>
      <c r="D77" s="669"/>
      <c r="E77" s="670"/>
      <c r="F77" s="493"/>
      <c r="G77" s="493"/>
      <c r="H77" s="713"/>
      <c r="K77" s="679"/>
      <c r="L77" s="691"/>
      <c r="M77" s="658"/>
    </row>
    <row r="78" spans="1:13" x14ac:dyDescent="0.25">
      <c r="A78" s="956"/>
      <c r="B78" s="1037"/>
      <c r="C78" s="898"/>
      <c r="D78" s="669"/>
      <c r="E78" s="670"/>
      <c r="F78" s="493"/>
      <c r="G78" s="493"/>
      <c r="H78" s="713"/>
      <c r="K78" s="679"/>
      <c r="L78" s="691"/>
      <c r="M78" s="658"/>
    </row>
    <row r="79" spans="1:13" x14ac:dyDescent="0.25">
      <c r="A79" s="956"/>
      <c r="B79" s="1037"/>
      <c r="C79" s="898"/>
      <c r="D79" s="669"/>
      <c r="E79" s="670"/>
      <c r="F79" s="493"/>
      <c r="G79" s="493"/>
      <c r="H79" s="713"/>
      <c r="K79" s="679"/>
      <c r="L79" s="691"/>
      <c r="M79" s="658"/>
    </row>
    <row r="80" spans="1:13" x14ac:dyDescent="0.25">
      <c r="A80" s="956"/>
      <c r="B80" s="1037"/>
      <c r="C80" s="898"/>
      <c r="D80" s="669"/>
      <c r="E80" s="670"/>
      <c r="F80" s="493"/>
      <c r="G80" s="493"/>
      <c r="H80" s="713"/>
      <c r="K80" s="679"/>
      <c r="L80" s="691"/>
      <c r="M80" s="658"/>
    </row>
    <row r="81" spans="1:13" s="470" customFormat="1" x14ac:dyDescent="0.25">
      <c r="A81" s="957"/>
      <c r="B81" s="1037"/>
      <c r="C81" s="543" t="s">
        <v>1078</v>
      </c>
      <c r="D81" s="684">
        <v>40</v>
      </c>
      <c r="E81" s="673">
        <f>D81/$D$82*100</f>
        <v>1.9540791402051783</v>
      </c>
      <c r="F81" s="685"/>
      <c r="G81" s="685"/>
      <c r="H81" s="951"/>
      <c r="K81" s="675"/>
      <c r="L81" s="676"/>
      <c r="M81" s="692"/>
    </row>
    <row r="82" spans="1:13" x14ac:dyDescent="0.25">
      <c r="A82" s="956"/>
      <c r="B82" s="1037"/>
      <c r="C82" s="472" t="s">
        <v>48</v>
      </c>
      <c r="D82" s="677">
        <v>2047</v>
      </c>
      <c r="E82" s="678">
        <f>D82/$D$82*100</f>
        <v>100</v>
      </c>
      <c r="F82" s="690"/>
      <c r="G82" s="690"/>
      <c r="H82" s="716"/>
      <c r="K82" s="679" t="s">
        <v>48</v>
      </c>
      <c r="L82" s="693">
        <v>100</v>
      </c>
      <c r="M82" s="658"/>
    </row>
    <row r="83" spans="1:13" x14ac:dyDescent="0.25">
      <c r="A83" s="955">
        <v>7</v>
      </c>
      <c r="B83" s="1036" t="s">
        <v>291</v>
      </c>
      <c r="C83" s="367" t="s">
        <v>13</v>
      </c>
      <c r="D83" s="664">
        <v>976</v>
      </c>
      <c r="E83" s="665">
        <f>D83/$D$95*100</f>
        <v>76.910953506698192</v>
      </c>
      <c r="F83" s="680"/>
      <c r="G83" s="680"/>
      <c r="H83" s="950"/>
      <c r="K83" s="659" t="s">
        <v>13</v>
      </c>
      <c r="L83" s="667">
        <v>76.910953506698192</v>
      </c>
    </row>
    <row r="84" spans="1:13" x14ac:dyDescent="0.25">
      <c r="A84" s="956"/>
      <c r="B84" s="1037"/>
      <c r="C84" s="898" t="s">
        <v>46</v>
      </c>
      <c r="D84" s="669">
        <v>152</v>
      </c>
      <c r="E84" s="670">
        <f>D84/$D$95*100</f>
        <v>11.977935382190703</v>
      </c>
      <c r="F84" s="493"/>
      <c r="G84" s="493"/>
      <c r="H84" s="713"/>
      <c r="K84" s="659" t="s">
        <v>46</v>
      </c>
      <c r="L84" s="667">
        <v>11.977935382190703</v>
      </c>
    </row>
    <row r="85" spans="1:13" x14ac:dyDescent="0.25">
      <c r="A85" s="956"/>
      <c r="B85" s="1037"/>
      <c r="C85" s="898" t="s">
        <v>8</v>
      </c>
      <c r="D85" s="669">
        <v>42</v>
      </c>
      <c r="E85" s="670">
        <f>D85/$D$95*100</f>
        <v>3.3096926713947989</v>
      </c>
      <c r="F85" s="493"/>
      <c r="G85" s="493"/>
      <c r="H85" s="713"/>
      <c r="K85" s="659" t="s">
        <v>8</v>
      </c>
      <c r="L85" s="667">
        <v>3.3096926713947989</v>
      </c>
    </row>
    <row r="86" spans="1:13" x14ac:dyDescent="0.25">
      <c r="A86" s="956"/>
      <c r="B86" s="1037"/>
      <c r="C86" s="898" t="s">
        <v>17</v>
      </c>
      <c r="D86" s="669">
        <v>19</v>
      </c>
      <c r="E86" s="670">
        <f>D86/$D$95*100</f>
        <v>1.4972419227738378</v>
      </c>
      <c r="F86" s="493"/>
      <c r="G86" s="493"/>
      <c r="H86" s="713"/>
      <c r="K86" s="659" t="s">
        <v>1158</v>
      </c>
      <c r="L86" s="667">
        <v>7</v>
      </c>
    </row>
    <row r="87" spans="1:13" x14ac:dyDescent="0.25">
      <c r="A87" s="956"/>
      <c r="B87" s="1037"/>
      <c r="C87" s="898" t="s">
        <v>28</v>
      </c>
      <c r="D87" s="669">
        <v>11</v>
      </c>
      <c r="E87" s="670">
        <f>D87/$D$95*100</f>
        <v>0.86682427107959026</v>
      </c>
      <c r="F87" s="493"/>
      <c r="G87" s="493"/>
      <c r="H87" s="713"/>
      <c r="L87" s="667"/>
    </row>
    <row r="88" spans="1:13" x14ac:dyDescent="0.25">
      <c r="A88" s="956"/>
      <c r="B88" s="1037"/>
      <c r="C88" s="459"/>
      <c r="D88" s="459"/>
      <c r="E88" s="670"/>
      <c r="F88" s="493"/>
      <c r="G88" s="493"/>
      <c r="H88" s="713"/>
    </row>
    <row r="89" spans="1:13" x14ac:dyDescent="0.25">
      <c r="A89" s="956"/>
      <c r="B89" s="1037"/>
      <c r="C89" s="898"/>
      <c r="D89" s="669"/>
      <c r="E89" s="670"/>
      <c r="F89" s="493"/>
      <c r="G89" s="493"/>
      <c r="H89" s="713"/>
      <c r="L89" s="683"/>
    </row>
    <row r="90" spans="1:13" x14ac:dyDescent="0.25">
      <c r="A90" s="956"/>
      <c r="B90" s="1037"/>
      <c r="C90" s="898"/>
      <c r="D90" s="669"/>
      <c r="E90" s="670"/>
      <c r="F90" s="493"/>
      <c r="G90" s="493"/>
      <c r="H90" s="713"/>
      <c r="L90" s="683"/>
    </row>
    <row r="91" spans="1:13" x14ac:dyDescent="0.25">
      <c r="A91" s="956"/>
      <c r="B91" s="1037"/>
      <c r="C91" s="898"/>
      <c r="D91" s="669"/>
      <c r="E91" s="670"/>
      <c r="F91" s="493"/>
      <c r="G91" s="493"/>
      <c r="H91" s="713"/>
      <c r="L91" s="683"/>
    </row>
    <row r="92" spans="1:13" x14ac:dyDescent="0.25">
      <c r="A92" s="956"/>
      <c r="B92" s="1037"/>
      <c r="C92" s="898"/>
      <c r="D92" s="669"/>
      <c r="E92" s="670"/>
      <c r="F92" s="493"/>
      <c r="G92" s="493"/>
      <c r="H92" s="713"/>
      <c r="L92" s="683"/>
    </row>
    <row r="93" spans="1:13" x14ac:dyDescent="0.25">
      <c r="A93" s="956"/>
      <c r="B93" s="1037"/>
      <c r="C93" s="898"/>
      <c r="D93" s="669"/>
      <c r="E93" s="670"/>
      <c r="F93" s="493"/>
      <c r="G93" s="493"/>
      <c r="H93" s="713"/>
      <c r="L93" s="683"/>
    </row>
    <row r="94" spans="1:13" s="470" customFormat="1" x14ac:dyDescent="0.25">
      <c r="A94" s="957"/>
      <c r="B94" s="1037"/>
      <c r="C94" s="543" t="s">
        <v>1078</v>
      </c>
      <c r="D94" s="684">
        <v>69</v>
      </c>
      <c r="E94" s="673">
        <f>D94/$D$95*100</f>
        <v>5.4373522458628845</v>
      </c>
      <c r="F94" s="685"/>
      <c r="G94" s="685"/>
      <c r="H94" s="951"/>
      <c r="K94" s="675"/>
      <c r="L94" s="676"/>
    </row>
    <row r="95" spans="1:13" x14ac:dyDescent="0.25">
      <c r="A95" s="956"/>
      <c r="B95" s="1037"/>
      <c r="C95" s="472" t="s">
        <v>48</v>
      </c>
      <c r="D95" s="677">
        <v>1269</v>
      </c>
      <c r="E95" s="678">
        <f>D95/$D$95*100</f>
        <v>100</v>
      </c>
      <c r="F95" s="690"/>
      <c r="G95" s="690"/>
      <c r="H95" s="716"/>
      <c r="K95" s="659" t="s">
        <v>48</v>
      </c>
      <c r="L95" s="683">
        <v>100</v>
      </c>
    </row>
    <row r="96" spans="1:13" x14ac:dyDescent="0.25">
      <c r="A96" s="955">
        <v>8</v>
      </c>
      <c r="B96" s="1036" t="s">
        <v>301</v>
      </c>
      <c r="C96" s="367" t="s">
        <v>26</v>
      </c>
      <c r="D96" s="664">
        <v>1083</v>
      </c>
      <c r="E96" s="665">
        <f>D96/$D$108*100</f>
        <v>88.552739165985287</v>
      </c>
      <c r="F96" s="680"/>
      <c r="G96" s="680"/>
      <c r="H96" s="950"/>
      <c r="K96" s="679" t="s">
        <v>26</v>
      </c>
      <c r="L96" s="667">
        <v>88.552739165985287</v>
      </c>
    </row>
    <row r="97" spans="1:13" x14ac:dyDescent="0.25">
      <c r="A97" s="956"/>
      <c r="B97" s="1037"/>
      <c r="C97" s="898" t="s">
        <v>46</v>
      </c>
      <c r="D97" s="669">
        <v>98</v>
      </c>
      <c r="E97" s="670">
        <f>D97/$D$108*100</f>
        <v>8.0130825838103021</v>
      </c>
      <c r="F97" s="493"/>
      <c r="G97" s="493"/>
      <c r="H97" s="713"/>
      <c r="K97" s="679" t="s">
        <v>46</v>
      </c>
      <c r="L97" s="667">
        <v>8.0130825838103021</v>
      </c>
    </row>
    <row r="98" spans="1:13" x14ac:dyDescent="0.25">
      <c r="A98" s="956"/>
      <c r="B98" s="1037"/>
      <c r="C98" s="459"/>
      <c r="D98" s="459"/>
      <c r="E98" s="670"/>
      <c r="F98" s="493"/>
      <c r="G98" s="493"/>
      <c r="H98" s="713"/>
      <c r="K98" s="679" t="s">
        <v>1158</v>
      </c>
      <c r="L98" s="667">
        <v>3.4341782502044151</v>
      </c>
    </row>
    <row r="99" spans="1:13" x14ac:dyDescent="0.25">
      <c r="A99" s="956"/>
      <c r="B99" s="1037"/>
      <c r="C99" s="898"/>
      <c r="D99" s="669"/>
      <c r="E99" s="670"/>
      <c r="F99" s="493"/>
      <c r="G99" s="493"/>
      <c r="H99" s="713"/>
      <c r="K99" s="679"/>
      <c r="L99" s="667"/>
    </row>
    <row r="100" spans="1:13" x14ac:dyDescent="0.25">
      <c r="A100" s="956"/>
      <c r="B100" s="1037"/>
      <c r="C100" s="898"/>
      <c r="D100" s="669"/>
      <c r="E100" s="670"/>
      <c r="F100" s="493"/>
      <c r="G100" s="493"/>
      <c r="H100" s="713"/>
      <c r="K100" s="679"/>
      <c r="L100" s="667"/>
    </row>
    <row r="101" spans="1:13" x14ac:dyDescent="0.25">
      <c r="A101" s="956"/>
      <c r="B101" s="1037"/>
      <c r="C101" s="898"/>
      <c r="D101" s="669"/>
      <c r="E101" s="670"/>
      <c r="F101" s="493"/>
      <c r="G101" s="493"/>
      <c r="H101" s="713"/>
      <c r="K101" s="679"/>
      <c r="L101" s="667"/>
    </row>
    <row r="102" spans="1:13" x14ac:dyDescent="0.25">
      <c r="A102" s="956"/>
      <c r="B102" s="1037"/>
      <c r="C102" s="898"/>
      <c r="D102" s="669"/>
      <c r="E102" s="670"/>
      <c r="F102" s="493"/>
      <c r="G102" s="493"/>
      <c r="H102" s="713"/>
      <c r="K102" s="679"/>
      <c r="L102" s="667"/>
    </row>
    <row r="103" spans="1:13" x14ac:dyDescent="0.25">
      <c r="A103" s="956"/>
      <c r="B103" s="1037"/>
      <c r="C103" s="898"/>
      <c r="D103" s="669"/>
      <c r="E103" s="670"/>
      <c r="F103" s="493"/>
      <c r="G103" s="493"/>
      <c r="H103" s="713"/>
      <c r="K103" s="679"/>
      <c r="L103" s="667"/>
    </row>
    <row r="104" spans="1:13" x14ac:dyDescent="0.25">
      <c r="A104" s="956"/>
      <c r="B104" s="1037"/>
      <c r="C104" s="898"/>
      <c r="D104" s="669"/>
      <c r="E104" s="670"/>
      <c r="F104" s="493"/>
      <c r="G104" s="493"/>
      <c r="H104" s="713"/>
      <c r="K104" s="679"/>
      <c r="L104" s="667"/>
    </row>
    <row r="105" spans="1:13" x14ac:dyDescent="0.25">
      <c r="A105" s="956"/>
      <c r="B105" s="1037"/>
      <c r="C105" s="898"/>
      <c r="D105" s="669"/>
      <c r="E105" s="670"/>
      <c r="F105" s="493"/>
      <c r="G105" s="493"/>
      <c r="H105" s="713"/>
      <c r="K105" s="679"/>
      <c r="L105" s="667"/>
    </row>
    <row r="106" spans="1:13" x14ac:dyDescent="0.25">
      <c r="A106" s="956"/>
      <c r="B106" s="1037"/>
      <c r="C106" s="898"/>
      <c r="D106" s="669"/>
      <c r="E106" s="670"/>
      <c r="F106" s="493"/>
      <c r="G106" s="493"/>
      <c r="H106" s="713"/>
      <c r="K106" s="679"/>
      <c r="L106" s="667"/>
    </row>
    <row r="107" spans="1:13" s="470" customFormat="1" x14ac:dyDescent="0.25">
      <c r="A107" s="957"/>
      <c r="B107" s="1037"/>
      <c r="C107" s="543" t="s">
        <v>1078</v>
      </c>
      <c r="D107" s="684">
        <v>42</v>
      </c>
      <c r="E107" s="673">
        <f>D107/$D$108*100</f>
        <v>3.4341782502044151</v>
      </c>
      <c r="F107" s="685"/>
      <c r="G107" s="685"/>
      <c r="H107" s="951"/>
      <c r="K107" s="675"/>
      <c r="L107" s="676"/>
    </row>
    <row r="108" spans="1:13" x14ac:dyDescent="0.25">
      <c r="A108" s="956"/>
      <c r="B108" s="1037"/>
      <c r="C108" s="694" t="s">
        <v>48</v>
      </c>
      <c r="D108" s="677">
        <v>1223</v>
      </c>
      <c r="E108" s="678">
        <f>D108/$D$108*100</f>
        <v>100</v>
      </c>
      <c r="F108" s="690"/>
      <c r="G108" s="690"/>
      <c r="H108" s="716"/>
      <c r="K108" s="660" t="s">
        <v>48</v>
      </c>
      <c r="L108" s="667">
        <v>100</v>
      </c>
    </row>
    <row r="109" spans="1:13" x14ac:dyDescent="0.25">
      <c r="A109" s="955">
        <v>9</v>
      </c>
      <c r="B109" s="1036" t="s">
        <v>317</v>
      </c>
      <c r="C109" s="367" t="s">
        <v>42</v>
      </c>
      <c r="D109" s="664">
        <v>825</v>
      </c>
      <c r="E109" s="665">
        <f>D109/$D$121*100</f>
        <v>67.622950819672127</v>
      </c>
      <c r="F109" s="680"/>
      <c r="G109" s="680"/>
      <c r="H109" s="950"/>
      <c r="K109" s="679" t="s">
        <v>42</v>
      </c>
      <c r="L109" s="691">
        <v>67.622950819672127</v>
      </c>
      <c r="M109" s="658"/>
    </row>
    <row r="110" spans="1:13" x14ac:dyDescent="0.25">
      <c r="A110" s="956"/>
      <c r="B110" s="1037"/>
      <c r="C110" s="898" t="s">
        <v>46</v>
      </c>
      <c r="D110" s="669">
        <v>306</v>
      </c>
      <c r="E110" s="670">
        <f>D110/$D$121*100</f>
        <v>25.081967213114751</v>
      </c>
      <c r="F110" s="493"/>
      <c r="G110" s="493"/>
      <c r="H110" s="713"/>
      <c r="K110" s="679" t="s">
        <v>46</v>
      </c>
      <c r="L110" s="691">
        <v>25.081967213114751</v>
      </c>
      <c r="M110" s="658"/>
    </row>
    <row r="111" spans="1:13" x14ac:dyDescent="0.25">
      <c r="A111" s="956"/>
      <c r="B111" s="1037"/>
      <c r="C111" s="898" t="s">
        <v>28</v>
      </c>
      <c r="D111" s="669">
        <v>13</v>
      </c>
      <c r="E111" s="670">
        <f>D111/$D$121*100</f>
        <v>1.0655737704918031</v>
      </c>
      <c r="F111" s="493"/>
      <c r="G111" s="493"/>
      <c r="H111" s="713"/>
      <c r="K111" s="679" t="s">
        <v>28</v>
      </c>
      <c r="L111" s="691">
        <v>1.0655737704918031</v>
      </c>
      <c r="M111" s="658"/>
    </row>
    <row r="112" spans="1:13" x14ac:dyDescent="0.25">
      <c r="A112" s="956"/>
      <c r="B112" s="1037"/>
      <c r="C112" s="898"/>
      <c r="D112" s="669"/>
      <c r="E112" s="670"/>
      <c r="F112" s="493"/>
      <c r="G112" s="493"/>
      <c r="H112" s="713"/>
      <c r="K112" s="679" t="s">
        <v>1158</v>
      </c>
      <c r="L112" s="691">
        <v>6.2295081967213122</v>
      </c>
      <c r="M112" s="658"/>
    </row>
    <row r="113" spans="1:13" x14ac:dyDescent="0.25">
      <c r="A113" s="956"/>
      <c r="B113" s="1037"/>
      <c r="C113" s="898"/>
      <c r="D113" s="669"/>
      <c r="E113" s="670"/>
      <c r="F113" s="493"/>
      <c r="G113" s="493"/>
      <c r="H113" s="713"/>
      <c r="K113" s="679"/>
      <c r="L113" s="691"/>
      <c r="M113" s="658"/>
    </row>
    <row r="114" spans="1:13" x14ac:dyDescent="0.25">
      <c r="A114" s="956"/>
      <c r="B114" s="1037"/>
      <c r="C114" s="898"/>
      <c r="D114" s="669"/>
      <c r="E114" s="670"/>
      <c r="F114" s="493"/>
      <c r="G114" s="493"/>
      <c r="H114" s="713"/>
      <c r="K114" s="679"/>
      <c r="L114" s="691"/>
      <c r="M114" s="658"/>
    </row>
    <row r="115" spans="1:13" x14ac:dyDescent="0.25">
      <c r="A115" s="956"/>
      <c r="B115" s="1037"/>
      <c r="C115" s="898"/>
      <c r="D115" s="669"/>
      <c r="E115" s="670"/>
      <c r="F115" s="493"/>
      <c r="G115" s="493"/>
      <c r="H115" s="713"/>
      <c r="K115" s="679"/>
      <c r="L115" s="691"/>
      <c r="M115" s="658"/>
    </row>
    <row r="116" spans="1:13" x14ac:dyDescent="0.25">
      <c r="A116" s="956"/>
      <c r="B116" s="1037"/>
      <c r="C116" s="898"/>
      <c r="D116" s="669"/>
      <c r="E116" s="670"/>
      <c r="F116" s="493"/>
      <c r="G116" s="493"/>
      <c r="H116" s="713"/>
      <c r="K116" s="679"/>
      <c r="L116" s="691"/>
      <c r="M116" s="658"/>
    </row>
    <row r="117" spans="1:13" x14ac:dyDescent="0.25">
      <c r="A117" s="956"/>
      <c r="B117" s="1037"/>
      <c r="C117" s="898"/>
      <c r="D117" s="669"/>
      <c r="E117" s="670"/>
      <c r="F117" s="493"/>
      <c r="G117" s="493"/>
      <c r="H117" s="713"/>
      <c r="K117" s="679"/>
      <c r="L117" s="691"/>
      <c r="M117" s="658"/>
    </row>
    <row r="118" spans="1:13" x14ac:dyDescent="0.25">
      <c r="A118" s="956"/>
      <c r="B118" s="1037"/>
      <c r="C118" s="898"/>
      <c r="D118" s="669"/>
      <c r="E118" s="670"/>
      <c r="F118" s="493"/>
      <c r="G118" s="493"/>
      <c r="H118" s="713"/>
      <c r="K118" s="679"/>
      <c r="L118" s="691"/>
      <c r="M118" s="658"/>
    </row>
    <row r="119" spans="1:13" x14ac:dyDescent="0.25">
      <c r="A119" s="956"/>
      <c r="B119" s="1037"/>
      <c r="C119" s="459"/>
      <c r="D119" s="459"/>
      <c r="E119" s="670"/>
      <c r="F119" s="493"/>
      <c r="G119" s="493"/>
      <c r="H119" s="713"/>
      <c r="K119" s="660"/>
      <c r="L119" s="667"/>
      <c r="M119" s="658"/>
    </row>
    <row r="120" spans="1:13" s="470" customFormat="1" x14ac:dyDescent="0.25">
      <c r="A120" s="957"/>
      <c r="B120" s="1037"/>
      <c r="C120" s="543" t="s">
        <v>1078</v>
      </c>
      <c r="D120" s="684">
        <v>76</v>
      </c>
      <c r="E120" s="673">
        <f>D120/$D$121*100</f>
        <v>6.2295081967213122</v>
      </c>
      <c r="F120" s="685"/>
      <c r="G120" s="685"/>
      <c r="H120" s="951"/>
      <c r="K120" s="675"/>
      <c r="L120" s="676"/>
      <c r="M120" s="692"/>
    </row>
    <row r="121" spans="1:13" x14ac:dyDescent="0.25">
      <c r="A121" s="956"/>
      <c r="B121" s="1037"/>
      <c r="C121" s="472" t="s">
        <v>48</v>
      </c>
      <c r="D121" s="677">
        <v>1220</v>
      </c>
      <c r="E121" s="678">
        <f>D121/$D$121*100</f>
        <v>100</v>
      </c>
      <c r="F121" s="690"/>
      <c r="G121" s="690"/>
      <c r="H121" s="716"/>
      <c r="K121" s="679" t="s">
        <v>48</v>
      </c>
      <c r="L121" s="693">
        <v>100</v>
      </c>
    </row>
    <row r="122" spans="1:13" x14ac:dyDescent="0.25">
      <c r="A122" s="955">
        <v>10</v>
      </c>
      <c r="B122" s="1036" t="s">
        <v>325</v>
      </c>
      <c r="C122" s="367" t="s">
        <v>14</v>
      </c>
      <c r="D122" s="664">
        <v>840</v>
      </c>
      <c r="E122" s="665">
        <f>D122/$D$134*100</f>
        <v>70.528967254408059</v>
      </c>
      <c r="F122" s="680"/>
      <c r="G122" s="680"/>
      <c r="H122" s="950"/>
      <c r="K122" s="679" t="s">
        <v>14</v>
      </c>
      <c r="L122" s="667">
        <v>70.528967254408059</v>
      </c>
      <c r="M122" s="658"/>
    </row>
    <row r="123" spans="1:13" x14ac:dyDescent="0.25">
      <c r="A123" s="956"/>
      <c r="B123" s="1037"/>
      <c r="C123" s="898" t="s">
        <v>46</v>
      </c>
      <c r="D123" s="669">
        <v>268</v>
      </c>
      <c r="E123" s="670">
        <f>D123/$D$134*100</f>
        <v>22.502099076406381</v>
      </c>
      <c r="F123" s="493"/>
      <c r="G123" s="493"/>
      <c r="H123" s="713"/>
      <c r="K123" s="679" t="s">
        <v>46</v>
      </c>
      <c r="L123" s="667">
        <v>22.502099076406381</v>
      </c>
      <c r="M123" s="658"/>
    </row>
    <row r="124" spans="1:13" x14ac:dyDescent="0.25">
      <c r="A124" s="956"/>
      <c r="B124" s="1037"/>
      <c r="C124" s="898" t="s">
        <v>8</v>
      </c>
      <c r="D124" s="669">
        <v>13</v>
      </c>
      <c r="E124" s="670">
        <f>D124/$D$134*100</f>
        <v>1.0915197313182201</v>
      </c>
      <c r="F124" s="493"/>
      <c r="G124" s="493"/>
      <c r="H124" s="713"/>
      <c r="K124" s="679" t="s">
        <v>8</v>
      </c>
      <c r="L124" s="667">
        <v>1.0915197313182201</v>
      </c>
      <c r="M124" s="658"/>
    </row>
    <row r="125" spans="1:13" x14ac:dyDescent="0.25">
      <c r="A125" s="956"/>
      <c r="B125" s="1037"/>
      <c r="C125" s="898" t="s">
        <v>125</v>
      </c>
      <c r="D125" s="669">
        <v>12</v>
      </c>
      <c r="E125" s="670">
        <f>D125/$D$134*100</f>
        <v>1.0075566750629723</v>
      </c>
      <c r="F125" s="493"/>
      <c r="G125" s="493"/>
      <c r="H125" s="713"/>
      <c r="K125" s="679" t="s">
        <v>125</v>
      </c>
      <c r="L125" s="667">
        <v>1.0075566750629723</v>
      </c>
      <c r="M125" s="658"/>
    </row>
    <row r="126" spans="1:13" x14ac:dyDescent="0.25">
      <c r="A126" s="956"/>
      <c r="B126" s="1037"/>
      <c r="C126" s="898"/>
      <c r="D126" s="669"/>
      <c r="E126" s="670"/>
      <c r="F126" s="493"/>
      <c r="G126" s="493"/>
      <c r="H126" s="713"/>
      <c r="K126" s="679" t="s">
        <v>1158</v>
      </c>
      <c r="L126" s="667">
        <v>4.8698572628043664</v>
      </c>
      <c r="M126" s="658"/>
    </row>
    <row r="127" spans="1:13" x14ac:dyDescent="0.25">
      <c r="A127" s="956"/>
      <c r="B127" s="1037"/>
      <c r="C127" s="898"/>
      <c r="D127" s="669"/>
      <c r="E127" s="670"/>
      <c r="F127" s="493"/>
      <c r="G127" s="493"/>
      <c r="H127" s="713"/>
      <c r="K127" s="679"/>
      <c r="L127" s="667"/>
      <c r="M127" s="658"/>
    </row>
    <row r="128" spans="1:13" x14ac:dyDescent="0.25">
      <c r="A128" s="956"/>
      <c r="B128" s="1037"/>
      <c r="C128" s="898"/>
      <c r="D128" s="669"/>
      <c r="E128" s="670"/>
      <c r="F128" s="493"/>
      <c r="G128" s="493"/>
      <c r="H128" s="713"/>
      <c r="K128" s="679"/>
      <c r="L128" s="667"/>
      <c r="M128" s="658"/>
    </row>
    <row r="129" spans="1:13" x14ac:dyDescent="0.25">
      <c r="A129" s="956"/>
      <c r="B129" s="1037"/>
      <c r="C129" s="898"/>
      <c r="D129" s="669"/>
      <c r="E129" s="670"/>
      <c r="F129" s="493"/>
      <c r="G129" s="493"/>
      <c r="H129" s="713"/>
      <c r="K129" s="679"/>
      <c r="L129" s="667"/>
      <c r="M129" s="658"/>
    </row>
    <row r="130" spans="1:13" x14ac:dyDescent="0.25">
      <c r="A130" s="956"/>
      <c r="B130" s="1037"/>
      <c r="C130" s="898"/>
      <c r="D130" s="669"/>
      <c r="E130" s="670"/>
      <c r="F130" s="493"/>
      <c r="G130" s="493"/>
      <c r="H130" s="713"/>
      <c r="K130" s="679"/>
      <c r="L130" s="667"/>
      <c r="M130" s="658"/>
    </row>
    <row r="131" spans="1:13" x14ac:dyDescent="0.25">
      <c r="A131" s="956"/>
      <c r="B131" s="1037"/>
      <c r="C131" s="898"/>
      <c r="D131" s="669"/>
      <c r="E131" s="670"/>
      <c r="F131" s="493"/>
      <c r="G131" s="493"/>
      <c r="H131" s="713"/>
      <c r="K131" s="679"/>
      <c r="L131" s="667"/>
      <c r="M131" s="658"/>
    </row>
    <row r="132" spans="1:13" x14ac:dyDescent="0.25">
      <c r="A132" s="956"/>
      <c r="B132" s="1037"/>
      <c r="C132" s="898"/>
      <c r="D132" s="669"/>
      <c r="E132" s="670"/>
      <c r="F132" s="493"/>
      <c r="G132" s="493"/>
      <c r="H132" s="713"/>
      <c r="K132" s="679"/>
      <c r="L132" s="667"/>
      <c r="M132" s="658"/>
    </row>
    <row r="133" spans="1:13" s="470" customFormat="1" x14ac:dyDescent="0.25">
      <c r="A133" s="957"/>
      <c r="B133" s="1037"/>
      <c r="C133" s="543" t="s">
        <v>1078</v>
      </c>
      <c r="D133" s="684">
        <v>58</v>
      </c>
      <c r="E133" s="673">
        <f>D133/$D$134*100</f>
        <v>4.8698572628043664</v>
      </c>
      <c r="F133" s="685"/>
      <c r="G133" s="685"/>
      <c r="H133" s="951"/>
      <c r="K133" s="675"/>
      <c r="L133" s="676"/>
      <c r="M133" s="692"/>
    </row>
    <row r="134" spans="1:13" x14ac:dyDescent="0.25">
      <c r="A134" s="956"/>
      <c r="B134" s="1037"/>
      <c r="C134" s="694" t="s">
        <v>48</v>
      </c>
      <c r="D134" s="677">
        <v>1191</v>
      </c>
      <c r="E134" s="678">
        <f>D134/$D$134*100</f>
        <v>100</v>
      </c>
      <c r="F134" s="690"/>
      <c r="G134" s="690"/>
      <c r="H134" s="716"/>
      <c r="K134" s="660" t="s">
        <v>48</v>
      </c>
      <c r="L134" s="667">
        <v>100</v>
      </c>
      <c r="M134" s="658"/>
    </row>
    <row r="135" spans="1:13" x14ac:dyDescent="0.25">
      <c r="A135" s="959">
        <v>11</v>
      </c>
      <c r="B135" s="1041" t="s">
        <v>319</v>
      </c>
      <c r="C135" s="367" t="s">
        <v>39</v>
      </c>
      <c r="D135" s="664">
        <v>706</v>
      </c>
      <c r="E135" s="695">
        <f>D135/$D$147*100</f>
        <v>81.336405529953907</v>
      </c>
      <c r="F135" s="680"/>
      <c r="G135" s="680"/>
      <c r="H135" s="950"/>
      <c r="K135" s="679" t="s">
        <v>39</v>
      </c>
      <c r="L135" s="691">
        <v>81.336405529953907</v>
      </c>
      <c r="M135" s="658">
        <f>L135/$D$147*100</f>
        <v>9.3705536324831691</v>
      </c>
    </row>
    <row r="136" spans="1:13" x14ac:dyDescent="0.25">
      <c r="A136" s="960"/>
      <c r="B136" s="1042"/>
      <c r="C136" s="898" t="s">
        <v>46</v>
      </c>
      <c r="D136" s="669">
        <v>143</v>
      </c>
      <c r="E136" s="696">
        <f>D136/$D$147*100</f>
        <v>16.474654377880185</v>
      </c>
      <c r="F136" s="493"/>
      <c r="G136" s="493"/>
      <c r="H136" s="713"/>
      <c r="K136" s="679" t="s">
        <v>46</v>
      </c>
      <c r="L136" s="691">
        <v>16.474654377880185</v>
      </c>
      <c r="M136" s="658">
        <f>L136/$D$147*100</f>
        <v>1.8980016564378093</v>
      </c>
    </row>
    <row r="137" spans="1:13" x14ac:dyDescent="0.25">
      <c r="A137" s="960"/>
      <c r="B137" s="1042"/>
      <c r="C137" s="898"/>
      <c r="D137" s="669"/>
      <c r="E137" s="696"/>
      <c r="F137" s="493"/>
      <c r="G137" s="493"/>
      <c r="H137" s="713"/>
      <c r="K137" s="679" t="s">
        <v>1158</v>
      </c>
      <c r="L137" s="691">
        <v>2.1889400921658986</v>
      </c>
      <c r="M137" s="658"/>
    </row>
    <row r="138" spans="1:13" x14ac:dyDescent="0.25">
      <c r="A138" s="960"/>
      <c r="B138" s="1042"/>
      <c r="C138" s="898"/>
      <c r="D138" s="669"/>
      <c r="E138" s="696"/>
      <c r="F138" s="493"/>
      <c r="G138" s="493"/>
      <c r="H138" s="713"/>
      <c r="K138" s="679"/>
      <c r="L138" s="691"/>
      <c r="M138" s="658"/>
    </row>
    <row r="139" spans="1:13" x14ac:dyDescent="0.25">
      <c r="A139" s="960"/>
      <c r="B139" s="1042"/>
      <c r="C139" s="898"/>
      <c r="D139" s="669"/>
      <c r="E139" s="696"/>
      <c r="F139" s="493"/>
      <c r="G139" s="493"/>
      <c r="H139" s="713"/>
      <c r="K139" s="679"/>
      <c r="L139" s="691"/>
      <c r="M139" s="658"/>
    </row>
    <row r="140" spans="1:13" x14ac:dyDescent="0.25">
      <c r="A140" s="960"/>
      <c r="B140" s="1042"/>
      <c r="C140" s="898"/>
      <c r="D140" s="669"/>
      <c r="E140" s="696"/>
      <c r="F140" s="493"/>
      <c r="G140" s="493"/>
      <c r="H140" s="713"/>
      <c r="K140" s="679"/>
      <c r="L140" s="691"/>
      <c r="M140" s="658"/>
    </row>
    <row r="141" spans="1:13" x14ac:dyDescent="0.25">
      <c r="A141" s="960"/>
      <c r="B141" s="1042"/>
      <c r="C141" s="898"/>
      <c r="D141" s="669"/>
      <c r="E141" s="696"/>
      <c r="F141" s="493"/>
      <c r="G141" s="493"/>
      <c r="H141" s="713"/>
      <c r="K141" s="679"/>
      <c r="L141" s="691"/>
      <c r="M141" s="658"/>
    </row>
    <row r="142" spans="1:13" x14ac:dyDescent="0.25">
      <c r="A142" s="960"/>
      <c r="B142" s="1042"/>
      <c r="C142" s="898"/>
      <c r="D142" s="669"/>
      <c r="E142" s="696"/>
      <c r="F142" s="493"/>
      <c r="G142" s="493"/>
      <c r="H142" s="713"/>
      <c r="K142" s="679"/>
      <c r="L142" s="691"/>
      <c r="M142" s="658"/>
    </row>
    <row r="143" spans="1:13" x14ac:dyDescent="0.25">
      <c r="A143" s="960"/>
      <c r="B143" s="1042"/>
      <c r="C143" s="898"/>
      <c r="D143" s="669"/>
      <c r="E143" s="696"/>
      <c r="F143" s="493"/>
      <c r="G143" s="493"/>
      <c r="H143" s="713"/>
      <c r="K143" s="679"/>
      <c r="L143" s="691"/>
      <c r="M143" s="658"/>
    </row>
    <row r="144" spans="1:13" x14ac:dyDescent="0.25">
      <c r="A144" s="960"/>
      <c r="B144" s="1042"/>
      <c r="C144" s="898"/>
      <c r="D144" s="669"/>
      <c r="E144" s="696"/>
      <c r="F144" s="493"/>
      <c r="G144" s="493"/>
      <c r="H144" s="713"/>
      <c r="K144" s="679"/>
      <c r="L144" s="691"/>
      <c r="M144" s="658"/>
    </row>
    <row r="145" spans="1:13" x14ac:dyDescent="0.25">
      <c r="A145" s="960"/>
      <c r="B145" s="1042"/>
      <c r="C145" s="898"/>
      <c r="D145" s="669"/>
      <c r="E145" s="696"/>
      <c r="F145" s="493"/>
      <c r="G145" s="493"/>
      <c r="H145" s="713"/>
      <c r="K145" s="679"/>
      <c r="L145" s="691"/>
      <c r="M145" s="658"/>
    </row>
    <row r="146" spans="1:13" s="470" customFormat="1" x14ac:dyDescent="0.25">
      <c r="A146" s="961"/>
      <c r="B146" s="1042"/>
      <c r="C146" s="543" t="s">
        <v>1078</v>
      </c>
      <c r="D146" s="684">
        <v>19</v>
      </c>
      <c r="E146" s="697">
        <f>D146/$D$147*100</f>
        <v>2.1889400921658986</v>
      </c>
      <c r="F146" s="685"/>
      <c r="G146" s="685"/>
      <c r="H146" s="951"/>
      <c r="K146" s="675"/>
      <c r="L146" s="676"/>
      <c r="M146" s="692">
        <f>L137/$D$147*100</f>
        <v>0.25218203826796065</v>
      </c>
    </row>
    <row r="147" spans="1:13" x14ac:dyDescent="0.25">
      <c r="A147" s="960"/>
      <c r="B147" s="1042"/>
      <c r="C147" s="694" t="s">
        <v>48</v>
      </c>
      <c r="D147" s="677">
        <v>868</v>
      </c>
      <c r="E147" s="678">
        <f>D147/$D$147*100</f>
        <v>100</v>
      </c>
      <c r="F147" s="690"/>
      <c r="G147" s="690"/>
      <c r="H147" s="716"/>
      <c r="K147" s="660" t="s">
        <v>48</v>
      </c>
      <c r="L147" s="693">
        <v>100</v>
      </c>
      <c r="M147" s="658">
        <f>L147/$D$147*100</f>
        <v>11.52073732718894</v>
      </c>
    </row>
    <row r="148" spans="1:13" x14ac:dyDescent="0.25">
      <c r="A148" s="955">
        <v>12</v>
      </c>
      <c r="B148" s="1036" t="s">
        <v>298</v>
      </c>
      <c r="C148" s="367" t="s">
        <v>13</v>
      </c>
      <c r="D148" s="664">
        <v>647</v>
      </c>
      <c r="E148" s="665">
        <f>D148/$D$160*100</f>
        <v>75.938967136150239</v>
      </c>
      <c r="F148" s="680"/>
      <c r="G148" s="680"/>
      <c r="H148" s="950"/>
      <c r="K148" s="659" t="s">
        <v>13</v>
      </c>
      <c r="L148" s="667">
        <v>75.938967136150239</v>
      </c>
    </row>
    <row r="149" spans="1:13" x14ac:dyDescent="0.25">
      <c r="A149" s="956"/>
      <c r="B149" s="1037"/>
      <c r="C149" s="698" t="s">
        <v>9</v>
      </c>
      <c r="D149" s="459">
        <v>100</v>
      </c>
      <c r="E149" s="670">
        <f>D149/$D$160*100</f>
        <v>11.737089201877934</v>
      </c>
      <c r="F149" s="493"/>
      <c r="G149" s="493"/>
      <c r="H149" s="713"/>
      <c r="K149" s="659" t="s">
        <v>9</v>
      </c>
      <c r="L149" s="667">
        <v>11.737089201877934</v>
      </c>
    </row>
    <row r="150" spans="1:13" x14ac:dyDescent="0.25">
      <c r="A150" s="956"/>
      <c r="B150" s="1037"/>
      <c r="C150" s="898" t="s">
        <v>46</v>
      </c>
      <c r="D150" s="669">
        <v>69</v>
      </c>
      <c r="E150" s="670">
        <f>D150/$D$160*100</f>
        <v>8.0985915492957758</v>
      </c>
      <c r="F150" s="493"/>
      <c r="G150" s="493"/>
      <c r="H150" s="713"/>
      <c r="K150" s="659" t="s">
        <v>46</v>
      </c>
      <c r="L150" s="667">
        <v>8.0985915492957758</v>
      </c>
    </row>
    <row r="151" spans="1:13" x14ac:dyDescent="0.25">
      <c r="A151" s="956"/>
      <c r="B151" s="1037"/>
      <c r="C151" s="898"/>
      <c r="D151" s="669"/>
      <c r="E151" s="670"/>
      <c r="F151" s="493"/>
      <c r="G151" s="493"/>
      <c r="H151" s="713"/>
      <c r="K151" s="659" t="s">
        <v>1158</v>
      </c>
      <c r="L151" s="667">
        <v>4.225352112676056</v>
      </c>
    </row>
    <row r="152" spans="1:13" x14ac:dyDescent="0.25">
      <c r="A152" s="956"/>
      <c r="B152" s="1037"/>
      <c r="C152" s="898"/>
      <c r="D152" s="669"/>
      <c r="E152" s="670"/>
      <c r="F152" s="493"/>
      <c r="G152" s="493"/>
      <c r="H152" s="713"/>
      <c r="L152" s="667"/>
    </row>
    <row r="153" spans="1:13" x14ac:dyDescent="0.25">
      <c r="A153" s="956"/>
      <c r="B153" s="1037"/>
      <c r="C153" s="898"/>
      <c r="D153" s="669"/>
      <c r="E153" s="670"/>
      <c r="F153" s="493"/>
      <c r="G153" s="493"/>
      <c r="H153" s="713"/>
      <c r="L153" s="667"/>
    </row>
    <row r="154" spans="1:13" x14ac:dyDescent="0.25">
      <c r="A154" s="956"/>
      <c r="B154" s="1037"/>
      <c r="C154" s="898"/>
      <c r="D154" s="669"/>
      <c r="E154" s="670"/>
      <c r="F154" s="493"/>
      <c r="G154" s="493"/>
      <c r="H154" s="713"/>
      <c r="L154" s="667"/>
    </row>
    <row r="155" spans="1:13" x14ac:dyDescent="0.25">
      <c r="A155" s="956"/>
      <c r="B155" s="1037"/>
      <c r="C155" s="898"/>
      <c r="D155" s="669"/>
      <c r="E155" s="670"/>
      <c r="F155" s="493"/>
      <c r="G155" s="493"/>
      <c r="H155" s="713"/>
      <c r="L155" s="667"/>
    </row>
    <row r="156" spans="1:13" x14ac:dyDescent="0.25">
      <c r="A156" s="956"/>
      <c r="B156" s="1037"/>
      <c r="C156" s="898"/>
      <c r="D156" s="669"/>
      <c r="E156" s="670"/>
      <c r="F156" s="493"/>
      <c r="G156" s="493"/>
      <c r="H156" s="713"/>
      <c r="L156" s="667"/>
    </row>
    <row r="157" spans="1:13" x14ac:dyDescent="0.25">
      <c r="A157" s="956"/>
      <c r="B157" s="1037"/>
      <c r="C157" s="898"/>
      <c r="D157" s="669"/>
      <c r="E157" s="670"/>
      <c r="F157" s="493"/>
      <c r="G157" s="493"/>
      <c r="H157" s="713"/>
      <c r="L157" s="667"/>
    </row>
    <row r="158" spans="1:13" x14ac:dyDescent="0.25">
      <c r="A158" s="956"/>
      <c r="B158" s="1037"/>
      <c r="C158" s="898"/>
      <c r="D158" s="669"/>
      <c r="E158" s="670"/>
      <c r="F158" s="493"/>
      <c r="G158" s="493"/>
      <c r="H158" s="713"/>
      <c r="L158" s="667"/>
    </row>
    <row r="159" spans="1:13" s="470" customFormat="1" x14ac:dyDescent="0.25">
      <c r="A159" s="957"/>
      <c r="B159" s="1037"/>
      <c r="C159" s="543" t="s">
        <v>1078</v>
      </c>
      <c r="D159" s="684">
        <v>36</v>
      </c>
      <c r="E159" s="673">
        <f>D159/$D$160*100</f>
        <v>4.225352112676056</v>
      </c>
      <c r="F159" s="685"/>
      <c r="G159" s="685"/>
      <c r="H159" s="951"/>
      <c r="K159" s="675"/>
      <c r="L159" s="676"/>
    </row>
    <row r="160" spans="1:13" x14ac:dyDescent="0.25">
      <c r="A160" s="956"/>
      <c r="B160" s="1037"/>
      <c r="C160" s="472" t="s">
        <v>48</v>
      </c>
      <c r="D160" s="677">
        <v>852</v>
      </c>
      <c r="E160" s="678">
        <f>D160/$D$160*100</f>
        <v>100</v>
      </c>
      <c r="F160" s="690"/>
      <c r="G160" s="690"/>
      <c r="H160" s="716"/>
      <c r="K160" s="659" t="s">
        <v>48</v>
      </c>
      <c r="L160" s="660">
        <v>852</v>
      </c>
      <c r="M160" s="447">
        <v>100</v>
      </c>
    </row>
    <row r="161" spans="1:12" x14ac:dyDescent="0.25">
      <c r="A161" s="959">
        <v>13</v>
      </c>
      <c r="B161" s="1041" t="s">
        <v>246</v>
      </c>
      <c r="C161" s="455" t="s">
        <v>11</v>
      </c>
      <c r="D161" s="455">
        <v>455</v>
      </c>
      <c r="E161" s="665">
        <f>D161/$D$173*100</f>
        <v>54.360812425328554</v>
      </c>
      <c r="F161" s="680"/>
      <c r="G161" s="680"/>
      <c r="H161" s="950"/>
      <c r="K161" s="659" t="s">
        <v>11</v>
      </c>
      <c r="L161" s="667">
        <v>54.360812425328554</v>
      </c>
    </row>
    <row r="162" spans="1:12" x14ac:dyDescent="0.25">
      <c r="A162" s="960"/>
      <c r="B162" s="1042"/>
      <c r="C162" s="898" t="s">
        <v>46</v>
      </c>
      <c r="D162" s="669">
        <v>245</v>
      </c>
      <c r="E162" s="670">
        <f>D162/$D$173*100</f>
        <v>29.271206690561531</v>
      </c>
      <c r="F162" s="493"/>
      <c r="G162" s="493"/>
      <c r="H162" s="713"/>
      <c r="K162" s="659" t="s">
        <v>46</v>
      </c>
      <c r="L162" s="667">
        <v>29.271206690561531</v>
      </c>
    </row>
    <row r="163" spans="1:12" x14ac:dyDescent="0.25">
      <c r="A163" s="960"/>
      <c r="B163" s="1042"/>
      <c r="C163" s="459" t="s">
        <v>81</v>
      </c>
      <c r="D163" s="459">
        <v>44</v>
      </c>
      <c r="E163" s="670">
        <f>D163/$D$173*100</f>
        <v>5.2568697729988054</v>
      </c>
      <c r="F163" s="493"/>
      <c r="G163" s="493"/>
      <c r="H163" s="713"/>
      <c r="K163" s="659" t="s">
        <v>81</v>
      </c>
      <c r="L163" s="667">
        <v>5.2568697729988054</v>
      </c>
    </row>
    <row r="164" spans="1:12" x14ac:dyDescent="0.25">
      <c r="A164" s="960"/>
      <c r="B164" s="1042"/>
      <c r="C164" s="898" t="s">
        <v>8</v>
      </c>
      <c r="D164" s="669">
        <v>11</v>
      </c>
      <c r="E164" s="670">
        <f>D164/$D$173*100</f>
        <v>1.3142174432497014</v>
      </c>
      <c r="F164" s="493"/>
      <c r="G164" s="493"/>
      <c r="H164" s="713"/>
      <c r="K164" s="659" t="s">
        <v>8</v>
      </c>
      <c r="L164" s="667">
        <v>1.3142174432497014</v>
      </c>
    </row>
    <row r="165" spans="1:12" x14ac:dyDescent="0.25">
      <c r="A165" s="960"/>
      <c r="B165" s="1042"/>
      <c r="C165" s="898"/>
      <c r="D165" s="669"/>
      <c r="E165" s="670"/>
      <c r="F165" s="493"/>
      <c r="G165" s="493"/>
      <c r="H165" s="713"/>
      <c r="K165" s="659" t="s">
        <v>1158</v>
      </c>
      <c r="L165" s="667">
        <v>9.7968936678614096</v>
      </c>
    </row>
    <row r="166" spans="1:12" x14ac:dyDescent="0.25">
      <c r="A166" s="960"/>
      <c r="B166" s="1042"/>
      <c r="C166" s="898"/>
      <c r="D166" s="669"/>
      <c r="E166" s="670"/>
      <c r="F166" s="493"/>
      <c r="G166" s="493"/>
      <c r="H166" s="713"/>
      <c r="L166" s="667"/>
    </row>
    <row r="167" spans="1:12" x14ac:dyDescent="0.25">
      <c r="A167" s="960"/>
      <c r="B167" s="1042"/>
      <c r="C167" s="898"/>
      <c r="D167" s="669"/>
      <c r="E167" s="670"/>
      <c r="F167" s="493"/>
      <c r="G167" s="493"/>
      <c r="H167" s="713"/>
      <c r="L167" s="667"/>
    </row>
    <row r="168" spans="1:12" x14ac:dyDescent="0.25">
      <c r="A168" s="960"/>
      <c r="B168" s="1042"/>
      <c r="C168" s="898"/>
      <c r="D168" s="669"/>
      <c r="E168" s="670"/>
      <c r="F168" s="493"/>
      <c r="G168" s="493"/>
      <c r="H168" s="713"/>
      <c r="L168" s="667"/>
    </row>
    <row r="169" spans="1:12" x14ac:dyDescent="0.25">
      <c r="A169" s="960"/>
      <c r="B169" s="1042"/>
      <c r="C169" s="898"/>
      <c r="D169" s="669"/>
      <c r="E169" s="670"/>
      <c r="F169" s="493"/>
      <c r="G169" s="493"/>
      <c r="H169" s="713"/>
      <c r="L169" s="667"/>
    </row>
    <row r="170" spans="1:12" x14ac:dyDescent="0.25">
      <c r="A170" s="960"/>
      <c r="B170" s="1042"/>
      <c r="C170" s="898"/>
      <c r="D170" s="669"/>
      <c r="E170" s="670"/>
      <c r="F170" s="493"/>
      <c r="G170" s="493"/>
      <c r="H170" s="713"/>
      <c r="L170" s="667"/>
    </row>
    <row r="171" spans="1:12" x14ac:dyDescent="0.25">
      <c r="A171" s="960"/>
      <c r="B171" s="1042"/>
      <c r="C171" s="459"/>
      <c r="D171" s="459"/>
      <c r="E171" s="670"/>
      <c r="F171" s="493"/>
      <c r="G171" s="493"/>
      <c r="H171" s="713"/>
      <c r="L171" s="667"/>
    </row>
    <row r="172" spans="1:12" s="470" customFormat="1" x14ac:dyDescent="0.25">
      <c r="A172" s="961"/>
      <c r="B172" s="1042"/>
      <c r="C172" s="543" t="s">
        <v>1078</v>
      </c>
      <c r="D172" s="684">
        <v>82</v>
      </c>
      <c r="E172" s="673">
        <f>D172/$D$173*100</f>
        <v>9.7968936678614096</v>
      </c>
      <c r="F172" s="685"/>
      <c r="G172" s="699"/>
      <c r="H172" s="951"/>
      <c r="K172" s="675"/>
      <c r="L172" s="676"/>
    </row>
    <row r="173" spans="1:12" x14ac:dyDescent="0.25">
      <c r="A173" s="960"/>
      <c r="B173" s="1042"/>
      <c r="C173" s="472" t="s">
        <v>48</v>
      </c>
      <c r="D173" s="677">
        <v>837</v>
      </c>
      <c r="E173" s="678">
        <f>D173/$D$173*100</f>
        <v>100</v>
      </c>
      <c r="F173" s="690"/>
      <c r="G173" s="700"/>
      <c r="H173" s="716"/>
    </row>
    <row r="174" spans="1:12" x14ac:dyDescent="0.25">
      <c r="A174" s="959">
        <v>14</v>
      </c>
      <c r="B174" s="1041" t="s">
        <v>259</v>
      </c>
      <c r="C174" s="367" t="s">
        <v>18</v>
      </c>
      <c r="D174" s="664">
        <v>383</v>
      </c>
      <c r="E174" s="695">
        <f>D174/$D$186*100</f>
        <v>49.804941482444733</v>
      </c>
      <c r="F174" s="680"/>
      <c r="G174" s="701"/>
      <c r="H174" s="950"/>
      <c r="K174" s="679" t="s">
        <v>18</v>
      </c>
      <c r="L174" s="667">
        <v>49.804941482444733</v>
      </c>
    </row>
    <row r="175" spans="1:12" x14ac:dyDescent="0.25">
      <c r="A175" s="960"/>
      <c r="B175" s="1042"/>
      <c r="C175" s="898" t="s">
        <v>46</v>
      </c>
      <c r="D175" s="669">
        <v>309</v>
      </c>
      <c r="E175" s="696">
        <f>D175/$D$186*100</f>
        <v>40.182054616384917</v>
      </c>
      <c r="F175" s="493"/>
      <c r="G175" s="493"/>
      <c r="H175" s="713"/>
      <c r="K175" s="679" t="s">
        <v>46</v>
      </c>
      <c r="L175" s="667">
        <v>40.182054616384917</v>
      </c>
    </row>
    <row r="176" spans="1:12" x14ac:dyDescent="0.25">
      <c r="A176" s="960"/>
      <c r="B176" s="1042"/>
      <c r="C176" s="898" t="s">
        <v>8</v>
      </c>
      <c r="D176" s="669">
        <v>10</v>
      </c>
      <c r="E176" s="696">
        <f>D176/$D$186*100</f>
        <v>1.3003901170351104</v>
      </c>
      <c r="F176" s="493"/>
      <c r="G176" s="493"/>
      <c r="H176" s="713"/>
      <c r="K176" s="679" t="s">
        <v>8</v>
      </c>
      <c r="L176" s="667">
        <v>1.3003901170351104</v>
      </c>
    </row>
    <row r="177" spans="1:12" x14ac:dyDescent="0.25">
      <c r="A177" s="960"/>
      <c r="B177" s="1042"/>
      <c r="C177" s="898"/>
      <c r="D177" s="669"/>
      <c r="E177" s="696"/>
      <c r="F177" s="493"/>
      <c r="G177" s="493"/>
      <c r="H177" s="713"/>
      <c r="K177" s="660" t="s">
        <v>1158</v>
      </c>
      <c r="L177" s="667">
        <v>8.7126137841352413</v>
      </c>
    </row>
    <row r="178" spans="1:12" x14ac:dyDescent="0.25">
      <c r="A178" s="960"/>
      <c r="B178" s="1042"/>
      <c r="C178" s="898"/>
      <c r="D178" s="669"/>
      <c r="E178" s="696"/>
      <c r="F178" s="493"/>
      <c r="G178" s="493"/>
      <c r="H178" s="713"/>
      <c r="K178" s="679"/>
      <c r="L178" s="667"/>
    </row>
    <row r="179" spans="1:12" x14ac:dyDescent="0.25">
      <c r="A179" s="960"/>
      <c r="B179" s="1042"/>
      <c r="C179" s="898"/>
      <c r="D179" s="669"/>
      <c r="E179" s="696"/>
      <c r="F179" s="493"/>
      <c r="G179" s="493"/>
      <c r="H179" s="713"/>
      <c r="K179" s="679"/>
      <c r="L179" s="667"/>
    </row>
    <row r="180" spans="1:12" x14ac:dyDescent="0.25">
      <c r="A180" s="960"/>
      <c r="B180" s="1042"/>
      <c r="C180" s="898"/>
      <c r="D180" s="669"/>
      <c r="E180" s="696"/>
      <c r="F180" s="493"/>
      <c r="G180" s="493"/>
      <c r="H180" s="713"/>
      <c r="K180" s="679"/>
      <c r="L180" s="667"/>
    </row>
    <row r="181" spans="1:12" x14ac:dyDescent="0.25">
      <c r="A181" s="960"/>
      <c r="B181" s="1042"/>
      <c r="C181" s="898"/>
      <c r="D181" s="669"/>
      <c r="E181" s="696"/>
      <c r="F181" s="493"/>
      <c r="G181" s="493"/>
      <c r="H181" s="713"/>
      <c r="K181" s="679"/>
      <c r="L181" s="667"/>
    </row>
    <row r="182" spans="1:12" x14ac:dyDescent="0.25">
      <c r="A182" s="960"/>
      <c r="B182" s="1042"/>
      <c r="C182" s="898"/>
      <c r="D182" s="669"/>
      <c r="E182" s="696"/>
      <c r="F182" s="493"/>
      <c r="G182" s="493"/>
      <c r="H182" s="713"/>
      <c r="K182" s="679"/>
      <c r="L182" s="667"/>
    </row>
    <row r="183" spans="1:12" x14ac:dyDescent="0.25">
      <c r="A183" s="960"/>
      <c r="B183" s="1042"/>
      <c r="C183" s="898"/>
      <c r="D183" s="669"/>
      <c r="E183" s="696"/>
      <c r="F183" s="493"/>
      <c r="G183" s="493"/>
      <c r="H183" s="713"/>
      <c r="K183" s="679"/>
      <c r="L183" s="667"/>
    </row>
    <row r="184" spans="1:12" x14ac:dyDescent="0.25">
      <c r="A184" s="960"/>
      <c r="B184" s="1042"/>
      <c r="C184" s="898"/>
      <c r="D184" s="669"/>
      <c r="E184" s="696"/>
      <c r="F184" s="493"/>
      <c r="G184" s="493"/>
      <c r="H184" s="713"/>
      <c r="K184" s="679"/>
      <c r="L184" s="667"/>
    </row>
    <row r="185" spans="1:12" s="470" customFormat="1" x14ac:dyDescent="0.25">
      <c r="A185" s="961"/>
      <c r="B185" s="1042"/>
      <c r="C185" s="674" t="s">
        <v>1078</v>
      </c>
      <c r="D185" s="674">
        <v>67</v>
      </c>
      <c r="E185" s="697">
        <f>D185/$D$186*100</f>
        <v>8.7126137841352413</v>
      </c>
      <c r="F185" s="685"/>
      <c r="G185" s="685"/>
      <c r="H185" s="951"/>
      <c r="K185" s="675"/>
      <c r="L185" s="676"/>
    </row>
    <row r="186" spans="1:12" x14ac:dyDescent="0.25">
      <c r="A186" s="960"/>
      <c r="B186" s="1042"/>
      <c r="C186" s="694" t="s">
        <v>48</v>
      </c>
      <c r="D186" s="677">
        <v>769</v>
      </c>
      <c r="E186" s="678">
        <f>D186/$D$186*100</f>
        <v>100</v>
      </c>
      <c r="F186" s="690"/>
      <c r="G186" s="690"/>
      <c r="H186" s="716"/>
      <c r="K186" s="660" t="s">
        <v>48</v>
      </c>
      <c r="L186" s="667">
        <v>100</v>
      </c>
    </row>
    <row r="187" spans="1:12" x14ac:dyDescent="0.25">
      <c r="A187" s="959">
        <v>15</v>
      </c>
      <c r="B187" s="1041" t="s">
        <v>336</v>
      </c>
      <c r="C187" s="455" t="s">
        <v>127</v>
      </c>
      <c r="D187" s="455">
        <v>196</v>
      </c>
      <c r="E187" s="695">
        <f>D187/$D$199*100</f>
        <v>26.886145404663925</v>
      </c>
      <c r="F187" s="680"/>
      <c r="G187" s="680"/>
      <c r="H187" s="950"/>
      <c r="K187" s="660" t="s">
        <v>1065</v>
      </c>
      <c r="L187" s="667">
        <v>26.886145404663925</v>
      </c>
    </row>
    <row r="188" spans="1:12" x14ac:dyDescent="0.25">
      <c r="A188" s="960"/>
      <c r="B188" s="1042"/>
      <c r="C188" s="898" t="s">
        <v>126</v>
      </c>
      <c r="D188" s="669">
        <v>187</v>
      </c>
      <c r="E188" s="696">
        <f t="shared" ref="E188:E199" si="2">D188/$D$199*100</f>
        <v>25.651577503429358</v>
      </c>
      <c r="F188" s="493"/>
      <c r="G188" s="493"/>
      <c r="H188" s="713"/>
      <c r="K188" s="679" t="s">
        <v>229</v>
      </c>
      <c r="L188" s="667">
        <v>25.651577503429358</v>
      </c>
    </row>
    <row r="189" spans="1:12" x14ac:dyDescent="0.25">
      <c r="A189" s="960"/>
      <c r="B189" s="1042"/>
      <c r="C189" s="898" t="s">
        <v>46</v>
      </c>
      <c r="D189" s="669">
        <v>159</v>
      </c>
      <c r="E189" s="696">
        <f t="shared" si="2"/>
        <v>21.810699588477366</v>
      </c>
      <c r="F189" s="493"/>
      <c r="G189" s="493"/>
      <c r="H189" s="713"/>
      <c r="K189" s="679" t="s">
        <v>46</v>
      </c>
      <c r="L189" s="667">
        <v>21.810699588477366</v>
      </c>
    </row>
    <row r="190" spans="1:12" x14ac:dyDescent="0.25">
      <c r="A190" s="960"/>
      <c r="B190" s="1042"/>
      <c r="C190" s="459" t="s">
        <v>22</v>
      </c>
      <c r="D190" s="669">
        <v>82</v>
      </c>
      <c r="E190" s="696">
        <f t="shared" si="2"/>
        <v>11.248285322359397</v>
      </c>
      <c r="F190" s="493"/>
      <c r="G190" s="493"/>
      <c r="H190" s="713"/>
      <c r="K190" s="660" t="s">
        <v>22</v>
      </c>
      <c r="L190" s="667">
        <v>11.248285322359397</v>
      </c>
    </row>
    <row r="191" spans="1:12" x14ac:dyDescent="0.25">
      <c r="A191" s="960"/>
      <c r="B191" s="1042"/>
      <c r="C191" s="898" t="s">
        <v>42</v>
      </c>
      <c r="D191" s="669">
        <v>30</v>
      </c>
      <c r="E191" s="696">
        <f t="shared" si="2"/>
        <v>4.1152263374485596</v>
      </c>
      <c r="F191" s="493"/>
      <c r="G191" s="493"/>
      <c r="H191" s="713"/>
      <c r="K191" s="679" t="s">
        <v>42</v>
      </c>
      <c r="L191" s="667">
        <v>4.1152263374485596</v>
      </c>
    </row>
    <row r="192" spans="1:12" x14ac:dyDescent="0.25">
      <c r="A192" s="960"/>
      <c r="B192" s="1042"/>
      <c r="C192" s="898" t="s">
        <v>125</v>
      </c>
      <c r="D192" s="669">
        <v>21</v>
      </c>
      <c r="E192" s="696">
        <f t="shared" si="2"/>
        <v>2.880658436213992</v>
      </c>
      <c r="F192" s="493"/>
      <c r="G192" s="493"/>
      <c r="H192" s="713"/>
      <c r="K192" s="679" t="s">
        <v>125</v>
      </c>
      <c r="L192" s="667">
        <v>2.880658436213992</v>
      </c>
    </row>
    <row r="193" spans="1:12" x14ac:dyDescent="0.25">
      <c r="A193" s="960"/>
      <c r="B193" s="1042"/>
      <c r="C193" s="898"/>
      <c r="D193" s="669"/>
      <c r="E193" s="696"/>
      <c r="F193" s="493"/>
      <c r="G193" s="493"/>
      <c r="H193" s="713"/>
      <c r="K193" s="679" t="s">
        <v>1158</v>
      </c>
      <c r="L193" s="667">
        <v>7.4074074074074066</v>
      </c>
    </row>
    <row r="194" spans="1:12" x14ac:dyDescent="0.25">
      <c r="A194" s="960"/>
      <c r="B194" s="1042"/>
      <c r="C194" s="898"/>
      <c r="D194" s="669"/>
      <c r="E194" s="696"/>
      <c r="F194" s="493"/>
      <c r="G194" s="493"/>
      <c r="H194" s="713"/>
      <c r="K194" s="679"/>
      <c r="L194" s="667"/>
    </row>
    <row r="195" spans="1:12" x14ac:dyDescent="0.25">
      <c r="A195" s="960"/>
      <c r="B195" s="1042"/>
      <c r="C195" s="898"/>
      <c r="D195" s="669"/>
      <c r="E195" s="696"/>
      <c r="F195" s="493"/>
      <c r="G195" s="493"/>
      <c r="H195" s="713"/>
      <c r="K195" s="679"/>
      <c r="L195" s="667"/>
    </row>
    <row r="196" spans="1:12" x14ac:dyDescent="0.25">
      <c r="A196" s="960"/>
      <c r="B196" s="1042"/>
      <c r="C196" s="898"/>
      <c r="D196" s="669"/>
      <c r="E196" s="696"/>
      <c r="F196" s="493"/>
      <c r="G196" s="493"/>
      <c r="H196" s="713"/>
      <c r="K196" s="679"/>
      <c r="L196" s="667"/>
    </row>
    <row r="197" spans="1:12" x14ac:dyDescent="0.25">
      <c r="A197" s="960"/>
      <c r="B197" s="1042"/>
      <c r="C197" s="459"/>
      <c r="D197" s="459"/>
      <c r="E197" s="696"/>
      <c r="F197" s="493"/>
      <c r="G197" s="493"/>
      <c r="H197" s="713"/>
      <c r="K197" s="660"/>
      <c r="L197" s="667"/>
    </row>
    <row r="198" spans="1:12" s="470" customFormat="1" x14ac:dyDescent="0.25">
      <c r="A198" s="961"/>
      <c r="B198" s="1042"/>
      <c r="C198" s="543" t="s">
        <v>1078</v>
      </c>
      <c r="D198" s="684">
        <v>54</v>
      </c>
      <c r="E198" s="697">
        <f t="shared" si="2"/>
        <v>7.4074074074074066</v>
      </c>
      <c r="F198" s="685"/>
      <c r="G198" s="685"/>
      <c r="H198" s="951"/>
      <c r="K198" s="675"/>
      <c r="L198" s="676"/>
    </row>
    <row r="199" spans="1:12" x14ac:dyDescent="0.25">
      <c r="A199" s="960"/>
      <c r="B199" s="1042"/>
      <c r="C199" s="472" t="s">
        <v>48</v>
      </c>
      <c r="D199" s="677">
        <v>729</v>
      </c>
      <c r="E199" s="678">
        <f t="shared" si="2"/>
        <v>100</v>
      </c>
      <c r="F199" s="690"/>
      <c r="G199" s="690"/>
      <c r="H199" s="716"/>
      <c r="K199" s="679" t="s">
        <v>48</v>
      </c>
      <c r="L199" s="667">
        <v>100</v>
      </c>
    </row>
    <row r="200" spans="1:12" x14ac:dyDescent="0.25">
      <c r="A200" s="959">
        <v>16</v>
      </c>
      <c r="B200" s="1041" t="s">
        <v>302</v>
      </c>
      <c r="C200" s="367" t="s">
        <v>13</v>
      </c>
      <c r="D200" s="664">
        <v>533</v>
      </c>
      <c r="E200" s="695">
        <f>D200/$D$212*100</f>
        <v>79.671150971599403</v>
      </c>
      <c r="F200" s="680"/>
      <c r="G200" s="680"/>
      <c r="H200" s="950"/>
      <c r="K200" s="679" t="s">
        <v>13</v>
      </c>
      <c r="L200" s="667">
        <v>79.671150971599403</v>
      </c>
    </row>
    <row r="201" spans="1:12" x14ac:dyDescent="0.25">
      <c r="A201" s="960"/>
      <c r="B201" s="1042"/>
      <c r="C201" s="898" t="s">
        <v>46</v>
      </c>
      <c r="D201" s="669">
        <v>98</v>
      </c>
      <c r="E201" s="696">
        <f>D201/$D$212*100</f>
        <v>14.648729446935723</v>
      </c>
      <c r="F201" s="493"/>
      <c r="G201" s="493"/>
      <c r="H201" s="713"/>
      <c r="K201" s="679" t="s">
        <v>46</v>
      </c>
      <c r="L201" s="667">
        <v>14.648729446935723</v>
      </c>
    </row>
    <row r="202" spans="1:12" x14ac:dyDescent="0.25">
      <c r="A202" s="960"/>
      <c r="B202" s="1042"/>
      <c r="C202" s="898" t="s">
        <v>30</v>
      </c>
      <c r="D202" s="669">
        <v>13</v>
      </c>
      <c r="E202" s="696">
        <f>D202/$D$212*100</f>
        <v>1.9431988041853512</v>
      </c>
      <c r="F202" s="493"/>
      <c r="G202" s="493"/>
      <c r="H202" s="713"/>
      <c r="K202" s="679" t="s">
        <v>30</v>
      </c>
      <c r="L202" s="667">
        <v>1.9431988041853512</v>
      </c>
    </row>
    <row r="203" spans="1:12" x14ac:dyDescent="0.25">
      <c r="A203" s="960"/>
      <c r="B203" s="1042"/>
      <c r="C203" s="898"/>
      <c r="D203" s="669"/>
      <c r="E203" s="696"/>
      <c r="F203" s="493"/>
      <c r="G203" s="493"/>
      <c r="H203" s="713"/>
      <c r="K203" s="679" t="s">
        <v>1158</v>
      </c>
      <c r="L203" s="667">
        <v>3.7369207772795217</v>
      </c>
    </row>
    <row r="204" spans="1:12" x14ac:dyDescent="0.25">
      <c r="A204" s="960"/>
      <c r="B204" s="1042"/>
      <c r="C204" s="898"/>
      <c r="D204" s="669"/>
      <c r="E204" s="696"/>
      <c r="F204" s="493"/>
      <c r="G204" s="493"/>
      <c r="H204" s="713"/>
      <c r="K204" s="679"/>
      <c r="L204" s="667"/>
    </row>
    <row r="205" spans="1:12" x14ac:dyDescent="0.25">
      <c r="A205" s="960"/>
      <c r="B205" s="1042"/>
      <c r="C205" s="898"/>
      <c r="D205" s="669"/>
      <c r="E205" s="696"/>
      <c r="F205" s="493"/>
      <c r="G205" s="493"/>
      <c r="H205" s="713"/>
      <c r="K205" s="679"/>
      <c r="L205" s="667"/>
    </row>
    <row r="206" spans="1:12" x14ac:dyDescent="0.25">
      <c r="A206" s="960"/>
      <c r="B206" s="1042"/>
      <c r="C206" s="898"/>
      <c r="D206" s="669"/>
      <c r="E206" s="696"/>
      <c r="F206" s="493"/>
      <c r="G206" s="493"/>
      <c r="H206" s="713"/>
      <c r="K206" s="679"/>
      <c r="L206" s="667"/>
    </row>
    <row r="207" spans="1:12" x14ac:dyDescent="0.25">
      <c r="A207" s="960"/>
      <c r="B207" s="1042"/>
      <c r="C207" s="898"/>
      <c r="D207" s="669"/>
      <c r="E207" s="696"/>
      <c r="F207" s="493"/>
      <c r="G207" s="493"/>
      <c r="H207" s="713"/>
      <c r="K207" s="679"/>
      <c r="L207" s="667"/>
    </row>
    <row r="208" spans="1:12" x14ac:dyDescent="0.25">
      <c r="A208" s="960"/>
      <c r="B208" s="1042"/>
      <c r="C208" s="898"/>
      <c r="D208" s="669"/>
      <c r="E208" s="696"/>
      <c r="F208" s="493"/>
      <c r="G208" s="493"/>
      <c r="H208" s="713"/>
      <c r="K208" s="679"/>
      <c r="L208" s="667"/>
    </row>
    <row r="209" spans="1:12" x14ac:dyDescent="0.25">
      <c r="A209" s="960"/>
      <c r="B209" s="1042"/>
      <c r="C209" s="898"/>
      <c r="D209" s="669"/>
      <c r="E209" s="696"/>
      <c r="F209" s="493"/>
      <c r="G209" s="493"/>
      <c r="H209" s="713"/>
      <c r="K209" s="679"/>
      <c r="L209" s="667"/>
    </row>
    <row r="210" spans="1:12" x14ac:dyDescent="0.25">
      <c r="A210" s="960"/>
      <c r="B210" s="1042"/>
      <c r="C210" s="898"/>
      <c r="D210" s="669"/>
      <c r="E210" s="696"/>
      <c r="F210" s="493"/>
      <c r="G210" s="493"/>
      <c r="H210" s="713"/>
      <c r="K210" s="679"/>
      <c r="L210" s="667"/>
    </row>
    <row r="211" spans="1:12" s="470" customFormat="1" x14ac:dyDescent="0.25">
      <c r="A211" s="961"/>
      <c r="B211" s="1042"/>
      <c r="C211" s="543" t="s">
        <v>1078</v>
      </c>
      <c r="D211" s="684">
        <v>25</v>
      </c>
      <c r="E211" s="697">
        <f>D211/$D$212*100</f>
        <v>3.7369207772795217</v>
      </c>
      <c r="F211" s="685"/>
      <c r="G211" s="685"/>
      <c r="H211" s="951"/>
      <c r="K211" s="675"/>
      <c r="L211" s="676"/>
    </row>
    <row r="212" spans="1:12" x14ac:dyDescent="0.25">
      <c r="A212" s="960"/>
      <c r="B212" s="1042"/>
      <c r="C212" s="694" t="s">
        <v>48</v>
      </c>
      <c r="D212" s="677">
        <v>669</v>
      </c>
      <c r="E212" s="678">
        <f>D212/$D$212*100</f>
        <v>100</v>
      </c>
      <c r="F212" s="690"/>
      <c r="G212" s="690"/>
      <c r="H212" s="716"/>
      <c r="K212" s="660" t="s">
        <v>48</v>
      </c>
      <c r="L212" s="667">
        <v>100</v>
      </c>
    </row>
    <row r="213" spans="1:12" x14ac:dyDescent="0.25">
      <c r="A213" s="959">
        <v>17</v>
      </c>
      <c r="B213" s="1041" t="s">
        <v>254</v>
      </c>
      <c r="C213" s="367" t="s">
        <v>10</v>
      </c>
      <c r="D213" s="664">
        <v>289</v>
      </c>
      <c r="E213" s="695">
        <f>D213/$D$225*100</f>
        <v>44.87577639751553</v>
      </c>
      <c r="F213" s="680"/>
      <c r="G213" s="680"/>
      <c r="H213" s="950"/>
      <c r="K213" s="679" t="s">
        <v>10</v>
      </c>
      <c r="L213" s="667">
        <v>44.87577639751553</v>
      </c>
    </row>
    <row r="214" spans="1:12" x14ac:dyDescent="0.25">
      <c r="A214" s="960"/>
      <c r="B214" s="1042"/>
      <c r="C214" s="898" t="s">
        <v>46</v>
      </c>
      <c r="D214" s="669">
        <v>116</v>
      </c>
      <c r="E214" s="696">
        <f t="shared" ref="E214:E225" si="3">D214/$D$225*100</f>
        <v>18.012422360248447</v>
      </c>
      <c r="F214" s="493"/>
      <c r="G214" s="493"/>
      <c r="H214" s="713"/>
      <c r="K214" s="679" t="s">
        <v>46</v>
      </c>
      <c r="L214" s="667">
        <v>18.012422360248447</v>
      </c>
    </row>
    <row r="215" spans="1:12" x14ac:dyDescent="0.25">
      <c r="A215" s="960"/>
      <c r="B215" s="1042"/>
      <c r="C215" s="459" t="s">
        <v>156</v>
      </c>
      <c r="D215" s="459">
        <v>42</v>
      </c>
      <c r="E215" s="696">
        <f t="shared" si="3"/>
        <v>6.5217391304347823</v>
      </c>
      <c r="F215" s="493"/>
      <c r="G215" s="493"/>
      <c r="H215" s="713"/>
      <c r="K215" s="660" t="s">
        <v>1066</v>
      </c>
      <c r="L215" s="667">
        <v>6.5217391304347823</v>
      </c>
    </row>
    <row r="216" spans="1:12" x14ac:dyDescent="0.25">
      <c r="A216" s="960"/>
      <c r="B216" s="1042"/>
      <c r="C216" s="459" t="s">
        <v>4</v>
      </c>
      <c r="D216" s="459">
        <v>25</v>
      </c>
      <c r="E216" s="696">
        <f t="shared" si="3"/>
        <v>3.8819875776397512</v>
      </c>
      <c r="F216" s="493"/>
      <c r="G216" s="493"/>
      <c r="H216" s="713"/>
      <c r="K216" s="660" t="s">
        <v>4</v>
      </c>
      <c r="L216" s="667">
        <v>3.8819875776397512</v>
      </c>
    </row>
    <row r="217" spans="1:12" x14ac:dyDescent="0.25">
      <c r="A217" s="960"/>
      <c r="B217" s="1042"/>
      <c r="C217" s="898" t="s">
        <v>8</v>
      </c>
      <c r="D217" s="669">
        <v>11</v>
      </c>
      <c r="E217" s="696">
        <f t="shared" si="3"/>
        <v>1.7080745341614907</v>
      </c>
      <c r="F217" s="493"/>
      <c r="G217" s="493"/>
      <c r="H217" s="713"/>
      <c r="K217" s="679" t="s">
        <v>8</v>
      </c>
      <c r="L217" s="667">
        <v>1.7080745341614907</v>
      </c>
    </row>
    <row r="218" spans="1:12" x14ac:dyDescent="0.25">
      <c r="A218" s="960"/>
      <c r="B218" s="1042"/>
      <c r="C218" s="898"/>
      <c r="D218" s="669"/>
      <c r="E218" s="696"/>
      <c r="F218" s="493"/>
      <c r="G218" s="493"/>
      <c r="H218" s="713"/>
      <c r="K218" s="679" t="s">
        <v>1158</v>
      </c>
      <c r="L218" s="667">
        <v>25</v>
      </c>
    </row>
    <row r="219" spans="1:12" x14ac:dyDescent="0.25">
      <c r="A219" s="960"/>
      <c r="B219" s="1042"/>
      <c r="C219" s="898"/>
      <c r="D219" s="669"/>
      <c r="E219" s="696"/>
      <c r="F219" s="493"/>
      <c r="G219" s="493"/>
      <c r="H219" s="713"/>
      <c r="K219" s="679"/>
      <c r="L219" s="667"/>
    </row>
    <row r="220" spans="1:12" x14ac:dyDescent="0.25">
      <c r="A220" s="960"/>
      <c r="B220" s="1042"/>
      <c r="C220" s="898"/>
      <c r="D220" s="669"/>
      <c r="E220" s="696"/>
      <c r="F220" s="493"/>
      <c r="G220" s="493"/>
      <c r="H220" s="713"/>
      <c r="K220" s="679"/>
      <c r="L220" s="667"/>
    </row>
    <row r="221" spans="1:12" x14ac:dyDescent="0.25">
      <c r="A221" s="960"/>
      <c r="B221" s="1042"/>
      <c r="C221" s="898"/>
      <c r="D221" s="669"/>
      <c r="E221" s="696"/>
      <c r="F221" s="493"/>
      <c r="G221" s="493"/>
      <c r="H221" s="713"/>
      <c r="K221" s="679"/>
      <c r="L221" s="667"/>
    </row>
    <row r="222" spans="1:12" x14ac:dyDescent="0.25">
      <c r="A222" s="960"/>
      <c r="B222" s="1042"/>
      <c r="C222" s="898"/>
      <c r="D222" s="669"/>
      <c r="E222" s="696"/>
      <c r="F222" s="493"/>
      <c r="G222" s="493"/>
      <c r="H222" s="713"/>
      <c r="K222" s="679"/>
      <c r="L222" s="667"/>
    </row>
    <row r="223" spans="1:12" x14ac:dyDescent="0.25">
      <c r="A223" s="960"/>
      <c r="B223" s="1042"/>
      <c r="C223" s="898"/>
      <c r="D223" s="669"/>
      <c r="E223" s="696"/>
      <c r="F223" s="493"/>
      <c r="G223" s="493"/>
      <c r="H223" s="713"/>
      <c r="K223" s="679"/>
      <c r="L223" s="667"/>
    </row>
    <row r="224" spans="1:12" s="470" customFormat="1" x14ac:dyDescent="0.25">
      <c r="A224" s="961"/>
      <c r="B224" s="1042"/>
      <c r="C224" s="543" t="s">
        <v>1078</v>
      </c>
      <c r="D224" s="684">
        <v>161</v>
      </c>
      <c r="E224" s="697">
        <f t="shared" si="3"/>
        <v>25</v>
      </c>
      <c r="F224" s="685"/>
      <c r="G224" s="685"/>
      <c r="H224" s="951"/>
      <c r="K224" s="675"/>
      <c r="L224" s="676"/>
    </row>
    <row r="225" spans="1:12" x14ac:dyDescent="0.25">
      <c r="A225" s="960"/>
      <c r="B225" s="1042"/>
      <c r="C225" s="694" t="s">
        <v>48</v>
      </c>
      <c r="D225" s="694">
        <v>644</v>
      </c>
      <c r="E225" s="678">
        <f t="shared" si="3"/>
        <v>100</v>
      </c>
      <c r="F225" s="690"/>
      <c r="G225" s="690"/>
      <c r="H225" s="716"/>
      <c r="K225" s="660" t="s">
        <v>48</v>
      </c>
      <c r="L225" s="667">
        <v>100</v>
      </c>
    </row>
    <row r="226" spans="1:12" x14ac:dyDescent="0.25">
      <c r="A226" s="959">
        <v>18</v>
      </c>
      <c r="B226" s="1041" t="s">
        <v>337</v>
      </c>
      <c r="C226" s="367" t="s">
        <v>125</v>
      </c>
      <c r="D226" s="664">
        <v>302</v>
      </c>
      <c r="E226" s="695">
        <f>D226/$D$238*100</f>
        <v>56.660412757973731</v>
      </c>
      <c r="F226" s="680"/>
      <c r="G226" s="680"/>
      <c r="H226" s="950"/>
      <c r="K226" s="679" t="s">
        <v>125</v>
      </c>
      <c r="L226" s="667">
        <v>56.660412757973731</v>
      </c>
    </row>
    <row r="227" spans="1:12" x14ac:dyDescent="0.25">
      <c r="A227" s="960"/>
      <c r="B227" s="1042"/>
      <c r="C227" s="898" t="s">
        <v>46</v>
      </c>
      <c r="D227" s="669">
        <v>173</v>
      </c>
      <c r="E227" s="696">
        <f>D227/$D$238*100</f>
        <v>32.457786116322701</v>
      </c>
      <c r="F227" s="493"/>
      <c r="G227" s="493"/>
      <c r="H227" s="713"/>
      <c r="K227" s="679" t="s">
        <v>46</v>
      </c>
      <c r="L227" s="667">
        <v>32.457786116322701</v>
      </c>
    </row>
    <row r="228" spans="1:12" x14ac:dyDescent="0.25">
      <c r="A228" s="960"/>
      <c r="B228" s="1042"/>
      <c r="C228" s="898" t="s">
        <v>14</v>
      </c>
      <c r="D228" s="669">
        <v>17</v>
      </c>
      <c r="E228" s="696">
        <f>D228/$D$238*100</f>
        <v>3.1894934333958722</v>
      </c>
      <c r="F228" s="493"/>
      <c r="G228" s="493"/>
      <c r="H228" s="713"/>
      <c r="K228" s="679" t="s">
        <v>14</v>
      </c>
      <c r="L228" s="667">
        <v>3.1894934333958722</v>
      </c>
    </row>
    <row r="229" spans="1:12" x14ac:dyDescent="0.25">
      <c r="A229" s="960"/>
      <c r="B229" s="1042"/>
      <c r="C229" s="898"/>
      <c r="D229" s="669"/>
      <c r="E229" s="696"/>
      <c r="F229" s="493"/>
      <c r="G229" s="493"/>
      <c r="H229" s="713"/>
      <c r="K229" s="679" t="s">
        <v>1158</v>
      </c>
      <c r="L229" s="667">
        <v>7.6923076923076925</v>
      </c>
    </row>
    <row r="230" spans="1:12" x14ac:dyDescent="0.25">
      <c r="A230" s="960"/>
      <c r="B230" s="1042"/>
      <c r="C230" s="898"/>
      <c r="D230" s="669"/>
      <c r="E230" s="696"/>
      <c r="F230" s="493"/>
      <c r="G230" s="493"/>
      <c r="H230" s="713"/>
      <c r="K230" s="679"/>
      <c r="L230" s="667"/>
    </row>
    <row r="231" spans="1:12" x14ac:dyDescent="0.25">
      <c r="A231" s="960"/>
      <c r="B231" s="1042"/>
      <c r="C231" s="898"/>
      <c r="D231" s="669"/>
      <c r="E231" s="696"/>
      <c r="F231" s="493"/>
      <c r="G231" s="493"/>
      <c r="H231" s="713"/>
      <c r="K231" s="679"/>
      <c r="L231" s="667"/>
    </row>
    <row r="232" spans="1:12" x14ac:dyDescent="0.25">
      <c r="A232" s="960"/>
      <c r="B232" s="1042"/>
      <c r="C232" s="898"/>
      <c r="D232" s="669"/>
      <c r="E232" s="696"/>
      <c r="F232" s="493"/>
      <c r="G232" s="493"/>
      <c r="H232" s="713"/>
      <c r="K232" s="679"/>
      <c r="L232" s="667"/>
    </row>
    <row r="233" spans="1:12" x14ac:dyDescent="0.25">
      <c r="A233" s="960"/>
      <c r="B233" s="1042"/>
      <c r="C233" s="898"/>
      <c r="D233" s="669"/>
      <c r="E233" s="696"/>
      <c r="F233" s="493"/>
      <c r="G233" s="493"/>
      <c r="H233" s="713"/>
      <c r="K233" s="679"/>
      <c r="L233" s="667"/>
    </row>
    <row r="234" spans="1:12" x14ac:dyDescent="0.25">
      <c r="A234" s="960"/>
      <c r="B234" s="1042"/>
      <c r="C234" s="898"/>
      <c r="D234" s="669"/>
      <c r="E234" s="696"/>
      <c r="F234" s="493"/>
      <c r="G234" s="493"/>
      <c r="H234" s="713"/>
      <c r="K234" s="679"/>
      <c r="L234" s="667"/>
    </row>
    <row r="235" spans="1:12" x14ac:dyDescent="0.25">
      <c r="A235" s="960"/>
      <c r="B235" s="1042"/>
      <c r="C235" s="898"/>
      <c r="D235" s="669"/>
      <c r="E235" s="696"/>
      <c r="F235" s="493"/>
      <c r="G235" s="493"/>
      <c r="H235" s="713"/>
      <c r="K235" s="679"/>
      <c r="L235" s="667"/>
    </row>
    <row r="236" spans="1:12" x14ac:dyDescent="0.25">
      <c r="A236" s="960"/>
      <c r="B236" s="1042"/>
      <c r="C236" s="898"/>
      <c r="D236" s="669"/>
      <c r="E236" s="696"/>
      <c r="F236" s="493"/>
      <c r="G236" s="493"/>
      <c r="H236" s="713"/>
      <c r="K236" s="679"/>
      <c r="L236" s="667"/>
    </row>
    <row r="237" spans="1:12" s="470" customFormat="1" x14ac:dyDescent="0.25">
      <c r="A237" s="961"/>
      <c r="B237" s="1042"/>
      <c r="C237" s="543" t="s">
        <v>1078</v>
      </c>
      <c r="D237" s="684">
        <v>41</v>
      </c>
      <c r="E237" s="697">
        <f>D237/$D$238*100</f>
        <v>7.6923076923076925</v>
      </c>
      <c r="F237" s="685"/>
      <c r="G237" s="685"/>
      <c r="H237" s="951"/>
      <c r="K237" s="675"/>
      <c r="L237" s="676"/>
    </row>
    <row r="238" spans="1:12" x14ac:dyDescent="0.25">
      <c r="A238" s="960"/>
      <c r="B238" s="1042"/>
      <c r="C238" s="694" t="s">
        <v>48</v>
      </c>
      <c r="D238" s="677">
        <v>533</v>
      </c>
      <c r="E238" s="678">
        <f>D238/$D$238*100</f>
        <v>100</v>
      </c>
      <c r="F238" s="690"/>
      <c r="G238" s="690"/>
      <c r="H238" s="716"/>
      <c r="K238" s="660" t="s">
        <v>48</v>
      </c>
      <c r="L238" s="667">
        <v>100</v>
      </c>
    </row>
    <row r="239" spans="1:12" x14ac:dyDescent="0.25">
      <c r="A239" s="959">
        <v>19</v>
      </c>
      <c r="B239" s="1041" t="s">
        <v>256</v>
      </c>
      <c r="C239" s="367" t="s">
        <v>125</v>
      </c>
      <c r="D239" s="664">
        <v>203</v>
      </c>
      <c r="E239" s="695">
        <f>D239/$D$251*100</f>
        <v>38.086303939962477</v>
      </c>
      <c r="F239" s="680"/>
      <c r="G239" s="680"/>
      <c r="H239" s="950"/>
      <c r="K239" s="659" t="s">
        <v>125</v>
      </c>
      <c r="L239" s="667">
        <v>38.086303939962477</v>
      </c>
    </row>
    <row r="240" spans="1:12" x14ac:dyDescent="0.25">
      <c r="A240" s="960"/>
      <c r="B240" s="1042"/>
      <c r="C240" s="898" t="s">
        <v>46</v>
      </c>
      <c r="D240" s="669">
        <v>126</v>
      </c>
      <c r="E240" s="696">
        <f>D240/$D$251*100</f>
        <v>23.639774859287055</v>
      </c>
      <c r="F240" s="493"/>
      <c r="G240" s="493"/>
      <c r="H240" s="713"/>
      <c r="K240" s="659" t="s">
        <v>46</v>
      </c>
      <c r="L240" s="667">
        <v>23.639774859287055</v>
      </c>
    </row>
    <row r="241" spans="1:12" x14ac:dyDescent="0.25">
      <c r="A241" s="960"/>
      <c r="B241" s="1042"/>
      <c r="C241" s="898" t="s">
        <v>87</v>
      </c>
      <c r="D241" s="669">
        <v>117</v>
      </c>
      <c r="E241" s="696">
        <f>D241/$D$251*100</f>
        <v>21.951219512195124</v>
      </c>
      <c r="F241" s="493"/>
      <c r="G241" s="493"/>
      <c r="H241" s="713"/>
      <c r="K241" s="659" t="s">
        <v>87</v>
      </c>
      <c r="L241" s="667">
        <v>21.951219512195124</v>
      </c>
    </row>
    <row r="242" spans="1:12" x14ac:dyDescent="0.25">
      <c r="A242" s="960"/>
      <c r="B242" s="1042"/>
      <c r="C242" s="898"/>
      <c r="D242" s="669"/>
      <c r="E242" s="696"/>
      <c r="F242" s="493"/>
      <c r="G242" s="493"/>
      <c r="H242" s="713"/>
      <c r="K242" s="659" t="s">
        <v>1158</v>
      </c>
      <c r="L242" s="667">
        <v>16.322701688555348</v>
      </c>
    </row>
    <row r="243" spans="1:12" x14ac:dyDescent="0.25">
      <c r="A243" s="960"/>
      <c r="B243" s="1042"/>
      <c r="C243" s="898"/>
      <c r="D243" s="669"/>
      <c r="E243" s="696"/>
      <c r="F243" s="493"/>
      <c r="G243" s="493"/>
      <c r="H243" s="713"/>
      <c r="L243" s="667"/>
    </row>
    <row r="244" spans="1:12" x14ac:dyDescent="0.25">
      <c r="A244" s="960"/>
      <c r="B244" s="1042"/>
      <c r="C244" s="898"/>
      <c r="D244" s="669"/>
      <c r="E244" s="696"/>
      <c r="F244" s="493"/>
      <c r="G244" s="493"/>
      <c r="H244" s="713"/>
      <c r="L244" s="667"/>
    </row>
    <row r="245" spans="1:12" x14ac:dyDescent="0.25">
      <c r="A245" s="960"/>
      <c r="B245" s="1042"/>
      <c r="C245" s="898"/>
      <c r="D245" s="669"/>
      <c r="E245" s="696"/>
      <c r="F245" s="493"/>
      <c r="G245" s="493"/>
      <c r="H245" s="713"/>
      <c r="L245" s="667"/>
    </row>
    <row r="246" spans="1:12" x14ac:dyDescent="0.25">
      <c r="A246" s="960"/>
      <c r="B246" s="1042"/>
      <c r="C246" s="898"/>
      <c r="D246" s="669"/>
      <c r="E246" s="696"/>
      <c r="F246" s="493"/>
      <c r="G246" s="493"/>
      <c r="H246" s="713"/>
      <c r="L246" s="667"/>
    </row>
    <row r="247" spans="1:12" x14ac:dyDescent="0.25">
      <c r="A247" s="960"/>
      <c r="B247" s="1042"/>
      <c r="C247" s="898"/>
      <c r="D247" s="669"/>
      <c r="E247" s="696"/>
      <c r="F247" s="493"/>
      <c r="G247" s="493"/>
      <c r="H247" s="713"/>
      <c r="L247" s="667"/>
    </row>
    <row r="248" spans="1:12" x14ac:dyDescent="0.25">
      <c r="A248" s="960"/>
      <c r="B248" s="1042"/>
      <c r="C248" s="898"/>
      <c r="D248" s="669"/>
      <c r="E248" s="696"/>
      <c r="F248" s="493"/>
      <c r="G248" s="493"/>
      <c r="H248" s="713"/>
      <c r="L248" s="667"/>
    </row>
    <row r="249" spans="1:12" x14ac:dyDescent="0.25">
      <c r="A249" s="960"/>
      <c r="B249" s="1042"/>
      <c r="C249" s="898"/>
      <c r="D249" s="669"/>
      <c r="E249" s="696"/>
      <c r="F249" s="493"/>
      <c r="G249" s="493"/>
      <c r="H249" s="713"/>
      <c r="L249" s="667"/>
    </row>
    <row r="250" spans="1:12" s="470" customFormat="1" x14ac:dyDescent="0.25">
      <c r="A250" s="961"/>
      <c r="B250" s="1042"/>
      <c r="C250" s="543" t="s">
        <v>1078</v>
      </c>
      <c r="D250" s="684">
        <v>87</v>
      </c>
      <c r="E250" s="697">
        <f>D250/$D$251*100</f>
        <v>16.322701688555348</v>
      </c>
      <c r="F250" s="685"/>
      <c r="G250" s="685"/>
      <c r="H250" s="951"/>
      <c r="K250" s="675"/>
      <c r="L250" s="676"/>
    </row>
    <row r="251" spans="1:12" x14ac:dyDescent="0.25">
      <c r="A251" s="960"/>
      <c r="B251" s="1042"/>
      <c r="C251" s="694" t="s">
        <v>48</v>
      </c>
      <c r="D251" s="694">
        <v>533</v>
      </c>
      <c r="E251" s="678">
        <f>D251/$D$251*100</f>
        <v>100</v>
      </c>
      <c r="F251" s="690"/>
      <c r="G251" s="690"/>
      <c r="H251" s="716"/>
      <c r="K251" s="659" t="s">
        <v>48</v>
      </c>
      <c r="L251" s="667">
        <v>100</v>
      </c>
    </row>
    <row r="252" spans="1:12" x14ac:dyDescent="0.25">
      <c r="A252" s="959">
        <v>20</v>
      </c>
      <c r="B252" s="1041" t="s">
        <v>304</v>
      </c>
      <c r="C252" s="367" t="s">
        <v>37</v>
      </c>
      <c r="D252" s="664">
        <v>485</v>
      </c>
      <c r="E252" s="695">
        <f>D252/D264*100</f>
        <v>91.682419659735345</v>
      </c>
      <c r="F252" s="680"/>
      <c r="G252" s="680"/>
      <c r="H252" s="950"/>
      <c r="K252" s="659" t="s">
        <v>37</v>
      </c>
      <c r="L252" s="667">
        <v>91.682419659735345</v>
      </c>
    </row>
    <row r="253" spans="1:12" x14ac:dyDescent="0.25">
      <c r="A253" s="960"/>
      <c r="B253" s="1042"/>
      <c r="C253" s="898" t="s">
        <v>46</v>
      </c>
      <c r="D253" s="669">
        <v>33</v>
      </c>
      <c r="E253" s="696">
        <f>D253/D264*100</f>
        <v>6.2381852551984878</v>
      </c>
      <c r="F253" s="493"/>
      <c r="G253" s="493"/>
      <c r="H253" s="713"/>
      <c r="K253" s="659" t="s">
        <v>46</v>
      </c>
      <c r="L253" s="667">
        <v>6.2381852551984878</v>
      </c>
    </row>
    <row r="254" spans="1:12" x14ac:dyDescent="0.25">
      <c r="A254" s="960"/>
      <c r="B254" s="1042"/>
      <c r="C254" s="898"/>
      <c r="D254" s="669"/>
      <c r="E254" s="696"/>
      <c r="F254" s="493"/>
      <c r="G254" s="493"/>
      <c r="H254" s="713"/>
      <c r="K254" s="659" t="s">
        <v>1158</v>
      </c>
      <c r="L254" s="667">
        <v>2.0793950850661624</v>
      </c>
    </row>
    <row r="255" spans="1:12" x14ac:dyDescent="0.25">
      <c r="A255" s="960"/>
      <c r="B255" s="1042"/>
      <c r="C255" s="898"/>
      <c r="D255" s="669"/>
      <c r="E255" s="696"/>
      <c r="F255" s="493"/>
      <c r="G255" s="493"/>
      <c r="H255" s="713"/>
      <c r="L255" s="667"/>
    </row>
    <row r="256" spans="1:12" x14ac:dyDescent="0.25">
      <c r="A256" s="960"/>
      <c r="B256" s="1042"/>
      <c r="C256" s="898"/>
      <c r="D256" s="669"/>
      <c r="E256" s="696"/>
      <c r="F256" s="493"/>
      <c r="G256" s="493"/>
      <c r="H256" s="713"/>
      <c r="L256" s="667"/>
    </row>
    <row r="257" spans="1:12" x14ac:dyDescent="0.25">
      <c r="A257" s="960"/>
      <c r="B257" s="1042"/>
      <c r="C257" s="898"/>
      <c r="D257" s="669"/>
      <c r="E257" s="696"/>
      <c r="F257" s="493"/>
      <c r="G257" s="493"/>
      <c r="H257" s="713"/>
      <c r="L257" s="667"/>
    </row>
    <row r="258" spans="1:12" x14ac:dyDescent="0.25">
      <c r="A258" s="960"/>
      <c r="B258" s="1042"/>
      <c r="C258" s="898"/>
      <c r="D258" s="669"/>
      <c r="E258" s="696"/>
      <c r="F258" s="493"/>
      <c r="G258" s="493"/>
      <c r="H258" s="713"/>
      <c r="L258" s="667"/>
    </row>
    <row r="259" spans="1:12" x14ac:dyDescent="0.25">
      <c r="A259" s="960"/>
      <c r="B259" s="1042"/>
      <c r="C259" s="898"/>
      <c r="D259" s="669"/>
      <c r="E259" s="696"/>
      <c r="F259" s="493"/>
      <c r="G259" s="493"/>
      <c r="H259" s="713"/>
      <c r="L259" s="667"/>
    </row>
    <row r="260" spans="1:12" x14ac:dyDescent="0.25">
      <c r="A260" s="960"/>
      <c r="B260" s="1042"/>
      <c r="C260" s="898"/>
      <c r="D260" s="669"/>
      <c r="E260" s="696"/>
      <c r="F260" s="493"/>
      <c r="G260" s="493"/>
      <c r="H260" s="713"/>
      <c r="L260" s="667"/>
    </row>
    <row r="261" spans="1:12" x14ac:dyDescent="0.25">
      <c r="A261" s="960"/>
      <c r="B261" s="1042"/>
      <c r="C261" s="898"/>
      <c r="D261" s="669"/>
      <c r="E261" s="696"/>
      <c r="F261" s="493"/>
      <c r="G261" s="493"/>
      <c r="H261" s="713"/>
      <c r="L261" s="667"/>
    </row>
    <row r="262" spans="1:12" x14ac:dyDescent="0.25">
      <c r="A262" s="960"/>
      <c r="B262" s="1042"/>
      <c r="C262" s="898"/>
      <c r="D262" s="669"/>
      <c r="E262" s="696"/>
      <c r="F262" s="493"/>
      <c r="G262" s="493"/>
      <c r="H262" s="713"/>
      <c r="L262" s="667"/>
    </row>
    <row r="263" spans="1:12" s="470" customFormat="1" x14ac:dyDescent="0.25">
      <c r="A263" s="961"/>
      <c r="B263" s="1042"/>
      <c r="C263" s="543" t="s">
        <v>1078</v>
      </c>
      <c r="D263" s="684">
        <v>11</v>
      </c>
      <c r="E263" s="697">
        <f>D263/D264*100</f>
        <v>2.0793950850661624</v>
      </c>
      <c r="F263" s="685"/>
      <c r="G263" s="685"/>
      <c r="H263" s="951"/>
      <c r="K263" s="675"/>
      <c r="L263" s="676"/>
    </row>
    <row r="264" spans="1:12" x14ac:dyDescent="0.25">
      <c r="A264" s="962"/>
      <c r="B264" s="1043"/>
      <c r="C264" s="478" t="s">
        <v>48</v>
      </c>
      <c r="D264" s="702">
        <v>529</v>
      </c>
      <c r="E264" s="657">
        <v>100</v>
      </c>
      <c r="F264" s="690"/>
      <c r="G264" s="690"/>
      <c r="H264" s="716"/>
      <c r="K264" s="659" t="s">
        <v>48</v>
      </c>
      <c r="L264" s="667">
        <v>100</v>
      </c>
    </row>
    <row r="265" spans="1:12" ht="25.5" customHeight="1" x14ac:dyDescent="0.25">
      <c r="A265" s="1038" t="s">
        <v>654</v>
      </c>
      <c r="B265" s="1040" t="s">
        <v>1375</v>
      </c>
      <c r="C265" s="1040"/>
      <c r="G265" s="531"/>
      <c r="H265" s="660"/>
      <c r="K265" s="447"/>
      <c r="L265" s="447"/>
    </row>
    <row r="266" spans="1:12" s="530" customFormat="1" ht="11.25" x14ac:dyDescent="0.2">
      <c r="A266" s="1039"/>
      <c r="B266" s="530" t="s">
        <v>1379</v>
      </c>
      <c r="G266" s="703"/>
      <c r="H266" s="704"/>
      <c r="K266" s="705"/>
      <c r="L266" s="704"/>
    </row>
    <row r="268" spans="1:12" x14ac:dyDescent="0.25">
      <c r="A268" s="487" t="s">
        <v>1380</v>
      </c>
      <c r="K268" s="447"/>
      <c r="L268" s="447"/>
    </row>
    <row r="269" spans="1:12" x14ac:dyDescent="0.25">
      <c r="A269" s="488" t="s">
        <v>1381</v>
      </c>
      <c r="K269" s="447"/>
      <c r="L269" s="447"/>
    </row>
    <row r="270" spans="1:12" x14ac:dyDescent="0.25">
      <c r="A270" s="489" t="s">
        <v>1382</v>
      </c>
      <c r="K270" s="447"/>
      <c r="L270" s="447"/>
    </row>
    <row r="271" spans="1:12" x14ac:dyDescent="0.25">
      <c r="H271" s="448" t="s">
        <v>1425</v>
      </c>
    </row>
  </sheetData>
  <sheetProtection password="CCCF" sheet="1" objects="1" scenarios="1"/>
  <mergeCells count="23">
    <mergeCell ref="A265:A266"/>
    <mergeCell ref="B265:C265"/>
    <mergeCell ref="B239:B251"/>
    <mergeCell ref="B252:B264"/>
    <mergeCell ref="F3:H3"/>
    <mergeCell ref="B161:B173"/>
    <mergeCell ref="B174:B186"/>
    <mergeCell ref="B187:B199"/>
    <mergeCell ref="B200:B212"/>
    <mergeCell ref="B213:B225"/>
    <mergeCell ref="B226:B238"/>
    <mergeCell ref="B83:B95"/>
    <mergeCell ref="B96:B108"/>
    <mergeCell ref="B109:B121"/>
    <mergeCell ref="B122:B134"/>
    <mergeCell ref="B135:B147"/>
    <mergeCell ref="B148:B160"/>
    <mergeCell ref="B6:B17"/>
    <mergeCell ref="B18:B30"/>
    <mergeCell ref="B31:B43"/>
    <mergeCell ref="B44:B56"/>
    <mergeCell ref="B57:B69"/>
    <mergeCell ref="B70:B82"/>
  </mergeCells>
  <hyperlinks>
    <hyperlink ref="H1" location="Index!A1" display="Back to Index"/>
    <hyperlink ref="H271" location="'Table 2.8'!A1" display="Back to top"/>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zoomScaleNormal="100" workbookViewId="0">
      <pane xSplit="1" ySplit="6" topLeftCell="B7" activePane="bottomRight" state="frozen"/>
      <selection pane="topRight" activeCell="B1" sqref="B1"/>
      <selection pane="bottomLeft" activeCell="A7" sqref="A7"/>
      <selection pane="bottomRight" activeCell="I6" sqref="I6"/>
    </sheetView>
  </sheetViews>
  <sheetFormatPr defaultRowHeight="15" x14ac:dyDescent="0.25"/>
  <cols>
    <col min="1" max="1" width="7.42578125" style="447" customWidth="1"/>
    <col min="2" max="2" width="33.5703125" style="447" customWidth="1"/>
    <col min="3" max="8" width="21" style="447" customWidth="1"/>
    <col min="9" max="9" width="55.140625" style="447" customWidth="1"/>
    <col min="10" max="16384" width="9.140625" style="447"/>
  </cols>
  <sheetData>
    <row r="1" spans="1:8" ht="18.75" x14ac:dyDescent="0.3">
      <c r="A1" s="446" t="s">
        <v>1129</v>
      </c>
      <c r="H1" s="448" t="s">
        <v>1250</v>
      </c>
    </row>
    <row r="2" spans="1:8" ht="15.75" x14ac:dyDescent="0.25">
      <c r="A2" s="449" t="s">
        <v>1046</v>
      </c>
      <c r="B2" s="449"/>
      <c r="C2" s="449"/>
      <c r="D2" s="449"/>
      <c r="E2" s="449"/>
      <c r="F2" s="449"/>
      <c r="G2" s="449"/>
      <c r="H2" s="449"/>
    </row>
    <row r="3" spans="1:8" ht="15.75" x14ac:dyDescent="0.25">
      <c r="A3" s="449"/>
      <c r="B3" s="449"/>
      <c r="C3" s="449"/>
      <c r="D3" s="1029" t="s">
        <v>198</v>
      </c>
      <c r="E3" s="1029"/>
      <c r="F3" s="1029"/>
      <c r="G3" s="1029"/>
      <c r="H3" s="1029"/>
    </row>
    <row r="4" spans="1:8" ht="6" customHeight="1" x14ac:dyDescent="0.25"/>
    <row r="5" spans="1:8" ht="15" customHeight="1" x14ac:dyDescent="0.25">
      <c r="A5" s="706"/>
      <c r="B5" s="707"/>
      <c r="C5" s="1044" t="s">
        <v>1373</v>
      </c>
      <c r="D5" s="1045"/>
      <c r="E5" s="1046"/>
      <c r="F5" s="708"/>
      <c r="G5" s="708"/>
      <c r="H5" s="709"/>
    </row>
    <row r="6" spans="1:8" ht="33.75" customHeight="1" x14ac:dyDescent="0.25">
      <c r="A6" s="710" t="s">
        <v>183</v>
      </c>
      <c r="B6" s="711" t="s">
        <v>837</v>
      </c>
      <c r="C6" s="712" t="s">
        <v>531</v>
      </c>
      <c r="D6" s="503" t="s">
        <v>532</v>
      </c>
      <c r="E6" s="626" t="s">
        <v>533</v>
      </c>
      <c r="F6" s="503" t="s">
        <v>1407</v>
      </c>
      <c r="G6" s="503" t="s">
        <v>1408</v>
      </c>
      <c r="H6" s="503" t="s">
        <v>534</v>
      </c>
    </row>
    <row r="7" spans="1:8" ht="15" customHeight="1" x14ac:dyDescent="0.25">
      <c r="A7" s="713">
        <v>1</v>
      </c>
      <c r="B7" s="653" t="s">
        <v>32</v>
      </c>
      <c r="C7" s="714">
        <v>20.573152337858218</v>
      </c>
      <c r="D7" s="672">
        <v>76.862745098039227</v>
      </c>
      <c r="E7" s="670">
        <v>1.4781297134238309</v>
      </c>
      <c r="F7" s="630">
        <v>3315</v>
      </c>
      <c r="G7" s="715">
        <v>0.56072395128552099</v>
      </c>
      <c r="H7" s="630">
        <v>5912</v>
      </c>
    </row>
    <row r="8" spans="1:8" ht="15" customHeight="1" x14ac:dyDescent="0.25">
      <c r="A8" s="713">
        <v>2</v>
      </c>
      <c r="B8" s="653" t="s">
        <v>8</v>
      </c>
      <c r="C8" s="714">
        <v>96.805896805896808</v>
      </c>
      <c r="D8" s="672">
        <v>2.9211029211029209</v>
      </c>
      <c r="E8" s="670">
        <v>0</v>
      </c>
      <c r="F8" s="630">
        <v>3663</v>
      </c>
      <c r="G8" s="715">
        <v>0.65598137535816614</v>
      </c>
      <c r="H8" s="630">
        <v>5584</v>
      </c>
    </row>
    <row r="9" spans="1:8" ht="15" customHeight="1" x14ac:dyDescent="0.25">
      <c r="A9" s="713">
        <v>3</v>
      </c>
      <c r="B9" s="653" t="s">
        <v>28</v>
      </c>
      <c r="C9" s="714">
        <v>94.481830417227457</v>
      </c>
      <c r="D9" s="672">
        <v>4.9798115746971741</v>
      </c>
      <c r="E9" s="670">
        <v>0.47106325706594887</v>
      </c>
      <c r="F9" s="630">
        <v>1486</v>
      </c>
      <c r="G9" s="715">
        <v>0.32060409924487593</v>
      </c>
      <c r="H9" s="630">
        <v>4635</v>
      </c>
    </row>
    <row r="10" spans="1:8" ht="15" customHeight="1" x14ac:dyDescent="0.25">
      <c r="A10" s="713">
        <v>4</v>
      </c>
      <c r="B10" s="653" t="s">
        <v>13</v>
      </c>
      <c r="C10" s="714">
        <v>21.782841823056302</v>
      </c>
      <c r="D10" s="672">
        <v>75.737265415549587</v>
      </c>
      <c r="E10" s="670">
        <v>1.5415549597855227</v>
      </c>
      <c r="F10" s="630">
        <v>1492</v>
      </c>
      <c r="G10" s="715">
        <v>0.41502086230876217</v>
      </c>
      <c r="H10" s="630">
        <v>3595</v>
      </c>
    </row>
    <row r="11" spans="1:8" ht="15" customHeight="1" x14ac:dyDescent="0.25">
      <c r="A11" s="713">
        <v>5</v>
      </c>
      <c r="B11" s="653" t="s">
        <v>12</v>
      </c>
      <c r="C11" s="714">
        <v>2.9223744292237441</v>
      </c>
      <c r="D11" s="672">
        <v>70.319634703196343</v>
      </c>
      <c r="E11" s="670">
        <v>26.757990867579906</v>
      </c>
      <c r="F11" s="630">
        <v>1095</v>
      </c>
      <c r="G11" s="715">
        <v>0.86356466876971605</v>
      </c>
      <c r="H11" s="630">
        <v>1268</v>
      </c>
    </row>
    <row r="12" spans="1:8" ht="15" customHeight="1" x14ac:dyDescent="0.25">
      <c r="A12" s="713">
        <v>6</v>
      </c>
      <c r="B12" s="653" t="s">
        <v>41</v>
      </c>
      <c r="C12" s="714">
        <v>89.942528735632195</v>
      </c>
      <c r="D12" s="672">
        <v>8.0459770114942533</v>
      </c>
      <c r="E12" s="670">
        <v>0</v>
      </c>
      <c r="F12" s="630">
        <v>348</v>
      </c>
      <c r="G12" s="715">
        <v>0.2857142857142857</v>
      </c>
      <c r="H12" s="630">
        <v>1218</v>
      </c>
    </row>
    <row r="13" spans="1:8" ht="15" customHeight="1" x14ac:dyDescent="0.25">
      <c r="A13" s="713">
        <v>7</v>
      </c>
      <c r="B13" s="653" t="s">
        <v>126</v>
      </c>
      <c r="C13" s="714">
        <v>7.0388349514563107</v>
      </c>
      <c r="D13" s="672">
        <v>70.388349514563103</v>
      </c>
      <c r="E13" s="670">
        <v>21.844660194174757</v>
      </c>
      <c r="F13" s="630">
        <v>412</v>
      </c>
      <c r="G13" s="715">
        <v>0.34448160535117056</v>
      </c>
      <c r="H13" s="630">
        <v>1196</v>
      </c>
    </row>
    <row r="14" spans="1:8" ht="15" customHeight="1" x14ac:dyDescent="0.25">
      <c r="A14" s="713">
        <v>8</v>
      </c>
      <c r="B14" s="653" t="s">
        <v>26</v>
      </c>
      <c r="C14" s="714">
        <v>3.7453183520599254</v>
      </c>
      <c r="D14" s="672">
        <v>94.382022471910105</v>
      </c>
      <c r="E14" s="670">
        <v>1.1235955056179776</v>
      </c>
      <c r="F14" s="630">
        <v>267</v>
      </c>
      <c r="G14" s="715">
        <v>0.23712255772646537</v>
      </c>
      <c r="H14" s="630">
        <v>1126</v>
      </c>
    </row>
    <row r="15" spans="1:8" ht="15" customHeight="1" x14ac:dyDescent="0.25">
      <c r="A15" s="713">
        <v>9</v>
      </c>
      <c r="B15" s="653" t="s">
        <v>14</v>
      </c>
      <c r="C15" s="714">
        <v>32.786885245901637</v>
      </c>
      <c r="D15" s="672">
        <v>62.568306010928964</v>
      </c>
      <c r="E15" s="670">
        <v>4.918032786885246</v>
      </c>
      <c r="F15" s="630">
        <v>366</v>
      </c>
      <c r="G15" s="715">
        <v>0.32707774798927614</v>
      </c>
      <c r="H15" s="630">
        <v>1119</v>
      </c>
    </row>
    <row r="16" spans="1:8" ht="15" customHeight="1" x14ac:dyDescent="0.25">
      <c r="A16" s="713">
        <v>10</v>
      </c>
      <c r="B16" s="653" t="s">
        <v>125</v>
      </c>
      <c r="C16" s="714">
        <v>15.268817204301074</v>
      </c>
      <c r="D16" s="672">
        <v>63.333333333333329</v>
      </c>
      <c r="E16" s="670">
        <v>20</v>
      </c>
      <c r="F16" s="630">
        <v>930</v>
      </c>
      <c r="G16" s="715">
        <v>0.90379008746355682</v>
      </c>
      <c r="H16" s="630">
        <v>1029</v>
      </c>
    </row>
    <row r="17" spans="1:8" ht="15" customHeight="1" x14ac:dyDescent="0.25">
      <c r="A17" s="713">
        <v>11</v>
      </c>
      <c r="B17" s="653" t="s">
        <v>17</v>
      </c>
      <c r="C17" s="714">
        <v>93.530997304582215</v>
      </c>
      <c r="D17" s="672">
        <v>6.7385444743935308</v>
      </c>
      <c r="E17" s="670">
        <v>0</v>
      </c>
      <c r="F17" s="630">
        <v>371</v>
      </c>
      <c r="G17" s="715">
        <v>0.36301369863013699</v>
      </c>
      <c r="H17" s="630">
        <v>1022</v>
      </c>
    </row>
    <row r="18" spans="1:8" ht="15" customHeight="1" x14ac:dyDescent="0.25">
      <c r="A18" s="713">
        <v>12</v>
      </c>
      <c r="B18" s="653" t="s">
        <v>39</v>
      </c>
      <c r="C18" s="714">
        <v>26.235093696763201</v>
      </c>
      <c r="D18" s="672">
        <v>59.965928449744467</v>
      </c>
      <c r="E18" s="670">
        <v>13.1175468483816</v>
      </c>
      <c r="F18" s="630">
        <v>587</v>
      </c>
      <c r="G18" s="715">
        <v>0.61209593326381651</v>
      </c>
      <c r="H18" s="630">
        <v>959</v>
      </c>
    </row>
    <row r="19" spans="1:8" ht="15" customHeight="1" x14ac:dyDescent="0.25">
      <c r="A19" s="713">
        <v>13</v>
      </c>
      <c r="B19" s="653" t="s">
        <v>42</v>
      </c>
      <c r="C19" s="714">
        <v>8.0843585237258342</v>
      </c>
      <c r="D19" s="672">
        <v>58.87521968365553</v>
      </c>
      <c r="E19" s="670">
        <v>31.810193321616868</v>
      </c>
      <c r="F19" s="630">
        <v>569</v>
      </c>
      <c r="G19" s="715">
        <v>0.60855614973262029</v>
      </c>
      <c r="H19" s="630">
        <v>935</v>
      </c>
    </row>
    <row r="20" spans="1:8" ht="15" customHeight="1" x14ac:dyDescent="0.25">
      <c r="A20" s="713">
        <v>14</v>
      </c>
      <c r="B20" s="653" t="s">
        <v>11</v>
      </c>
      <c r="C20" s="714">
        <v>63.385826771653541</v>
      </c>
      <c r="D20" s="672">
        <v>35.433070866141733</v>
      </c>
      <c r="E20" s="670">
        <v>0.59055118110236215</v>
      </c>
      <c r="F20" s="630">
        <v>508</v>
      </c>
      <c r="G20" s="715">
        <v>0.54564983888292162</v>
      </c>
      <c r="H20" s="630">
        <v>931</v>
      </c>
    </row>
    <row r="21" spans="1:8" ht="15" customHeight="1" x14ac:dyDescent="0.25">
      <c r="A21" s="713">
        <v>15</v>
      </c>
      <c r="B21" s="653" t="s">
        <v>36</v>
      </c>
      <c r="C21" s="714">
        <v>68.695652173913047</v>
      </c>
      <c r="D21" s="672">
        <v>31.478260869565215</v>
      </c>
      <c r="E21" s="670">
        <v>0</v>
      </c>
      <c r="F21" s="630">
        <v>575</v>
      </c>
      <c r="G21" s="715">
        <v>0.64679415073115865</v>
      </c>
      <c r="H21" s="630">
        <v>889</v>
      </c>
    </row>
    <row r="22" spans="1:8" ht="15" customHeight="1" x14ac:dyDescent="0.25">
      <c r="A22" s="713">
        <v>16</v>
      </c>
      <c r="B22" s="653" t="s">
        <v>37</v>
      </c>
      <c r="C22" s="714">
        <v>29.677419354838708</v>
      </c>
      <c r="D22" s="672">
        <v>69.354838709677423</v>
      </c>
      <c r="E22" s="670">
        <v>0.967741935483871</v>
      </c>
      <c r="F22" s="630">
        <v>310</v>
      </c>
      <c r="G22" s="715">
        <v>0.39897039897039899</v>
      </c>
      <c r="H22" s="630">
        <v>777</v>
      </c>
    </row>
    <row r="23" spans="1:8" ht="15" customHeight="1" x14ac:dyDescent="0.25">
      <c r="A23" s="713">
        <v>17</v>
      </c>
      <c r="B23" s="653" t="s">
        <v>22</v>
      </c>
      <c r="C23" s="714">
        <v>52.570093457943926</v>
      </c>
      <c r="D23" s="672">
        <v>44.626168224299064</v>
      </c>
      <c r="E23" s="670">
        <v>2.1028037383177569</v>
      </c>
      <c r="F23" s="630">
        <v>428</v>
      </c>
      <c r="G23" s="715">
        <v>0.6053748231966054</v>
      </c>
      <c r="H23" s="630">
        <v>707</v>
      </c>
    </row>
    <row r="24" spans="1:8" ht="15" customHeight="1" x14ac:dyDescent="0.25">
      <c r="A24" s="713">
        <v>18</v>
      </c>
      <c r="B24" s="653" t="s">
        <v>34</v>
      </c>
      <c r="C24" s="714">
        <v>98.430493273542595</v>
      </c>
      <c r="D24" s="672">
        <v>1.7937219730941705</v>
      </c>
      <c r="E24" s="670">
        <v>0</v>
      </c>
      <c r="F24" s="630">
        <v>446</v>
      </c>
      <c r="G24" s="715">
        <v>0.63896848137535822</v>
      </c>
      <c r="H24" s="630">
        <v>698</v>
      </c>
    </row>
    <row r="25" spans="1:8" ht="15" customHeight="1" x14ac:dyDescent="0.25">
      <c r="A25" s="713">
        <v>19</v>
      </c>
      <c r="B25" s="653" t="s">
        <v>44</v>
      </c>
      <c r="C25" s="714">
        <v>40.931372549019606</v>
      </c>
      <c r="D25" s="672">
        <v>56.617647058823529</v>
      </c>
      <c r="E25" s="670">
        <v>0</v>
      </c>
      <c r="F25" s="630">
        <v>408</v>
      </c>
      <c r="G25" s="715">
        <v>0.60986547085201792</v>
      </c>
      <c r="H25" s="630">
        <v>669</v>
      </c>
    </row>
    <row r="26" spans="1:8" ht="15" customHeight="1" x14ac:dyDescent="0.25">
      <c r="A26" s="713">
        <v>20</v>
      </c>
      <c r="B26" s="653" t="s">
        <v>38</v>
      </c>
      <c r="C26" s="714">
        <v>13.636363636363635</v>
      </c>
      <c r="D26" s="672">
        <v>58.18181818181818</v>
      </c>
      <c r="E26" s="670">
        <v>27.27272727272727</v>
      </c>
      <c r="F26" s="630">
        <v>110</v>
      </c>
      <c r="G26" s="715">
        <v>0.1751592356687898</v>
      </c>
      <c r="H26" s="630">
        <v>628</v>
      </c>
    </row>
    <row r="27" spans="1:8" ht="15" customHeight="1" x14ac:dyDescent="0.25">
      <c r="A27" s="713">
        <v>21</v>
      </c>
      <c r="B27" s="653" t="s">
        <v>31</v>
      </c>
      <c r="C27" s="714">
        <v>82.58064516129032</v>
      </c>
      <c r="D27" s="672">
        <v>16.344086021505376</v>
      </c>
      <c r="E27" s="670">
        <v>0</v>
      </c>
      <c r="F27" s="630">
        <v>465</v>
      </c>
      <c r="G27" s="715">
        <v>0.77889447236180909</v>
      </c>
      <c r="H27" s="630">
        <v>597</v>
      </c>
    </row>
    <row r="28" spans="1:8" ht="15" customHeight="1" x14ac:dyDescent="0.25">
      <c r="A28" s="713">
        <v>22</v>
      </c>
      <c r="B28" s="653" t="s">
        <v>18</v>
      </c>
      <c r="C28" s="714">
        <v>26.086956521739129</v>
      </c>
      <c r="D28" s="672">
        <v>67.080745341614914</v>
      </c>
      <c r="E28" s="670">
        <v>6.2111801242236027</v>
      </c>
      <c r="F28" s="630">
        <v>322</v>
      </c>
      <c r="G28" s="715">
        <v>0.64015904572564608</v>
      </c>
      <c r="H28" s="630">
        <v>503</v>
      </c>
    </row>
    <row r="29" spans="1:8" ht="15" customHeight="1" x14ac:dyDescent="0.25">
      <c r="A29" s="713">
        <v>23</v>
      </c>
      <c r="B29" s="653" t="s">
        <v>19</v>
      </c>
      <c r="C29" s="714">
        <v>46.341463414634148</v>
      </c>
      <c r="D29" s="672">
        <v>39.024390243902438</v>
      </c>
      <c r="E29" s="670">
        <v>14.634146341463413</v>
      </c>
      <c r="F29" s="630">
        <v>41</v>
      </c>
      <c r="G29" s="715">
        <v>8.6864406779661021E-2</v>
      </c>
      <c r="H29" s="630">
        <v>472</v>
      </c>
    </row>
    <row r="30" spans="1:8" ht="15" customHeight="1" x14ac:dyDescent="0.25">
      <c r="A30" s="713">
        <v>24</v>
      </c>
      <c r="B30" s="653" t="s">
        <v>9</v>
      </c>
      <c r="C30" s="714">
        <v>39.607843137254903</v>
      </c>
      <c r="D30" s="672">
        <v>58.039215686274517</v>
      </c>
      <c r="E30" s="670">
        <v>1.1764705882352942</v>
      </c>
      <c r="F30" s="630">
        <v>255</v>
      </c>
      <c r="G30" s="715">
        <v>0.59579439252336452</v>
      </c>
      <c r="H30" s="630">
        <v>428</v>
      </c>
    </row>
    <row r="31" spans="1:8" ht="15" customHeight="1" x14ac:dyDescent="0.25">
      <c r="A31" s="713">
        <v>25</v>
      </c>
      <c r="B31" s="653" t="s">
        <v>27</v>
      </c>
      <c r="C31" s="714">
        <v>77.600000000000009</v>
      </c>
      <c r="D31" s="672">
        <v>21.2</v>
      </c>
      <c r="E31" s="670">
        <v>0</v>
      </c>
      <c r="F31" s="630">
        <v>250</v>
      </c>
      <c r="G31" s="715">
        <v>0.59382422802850354</v>
      </c>
      <c r="H31" s="630">
        <v>421</v>
      </c>
    </row>
    <row r="32" spans="1:8" ht="15" customHeight="1" x14ac:dyDescent="0.25">
      <c r="A32" s="713">
        <v>26</v>
      </c>
      <c r="B32" s="653" t="s">
        <v>20</v>
      </c>
      <c r="C32" s="714">
        <v>50</v>
      </c>
      <c r="D32" s="672">
        <v>39</v>
      </c>
      <c r="E32" s="670">
        <v>7.0000000000000009</v>
      </c>
      <c r="F32" s="630">
        <v>100</v>
      </c>
      <c r="G32" s="715">
        <v>0.24570024570024571</v>
      </c>
      <c r="H32" s="630">
        <v>407</v>
      </c>
    </row>
    <row r="33" spans="1:8" ht="15" customHeight="1" x14ac:dyDescent="0.25">
      <c r="A33" s="713">
        <v>27</v>
      </c>
      <c r="B33" s="653" t="s">
        <v>1</v>
      </c>
      <c r="C33" s="714">
        <v>10.204081632653061</v>
      </c>
      <c r="D33" s="672">
        <v>91.156462585034021</v>
      </c>
      <c r="E33" s="670">
        <v>0</v>
      </c>
      <c r="F33" s="630">
        <v>147</v>
      </c>
      <c r="G33" s="715">
        <v>0.3693467336683417</v>
      </c>
      <c r="H33" s="630">
        <v>398</v>
      </c>
    </row>
    <row r="34" spans="1:8" ht="15" customHeight="1" x14ac:dyDescent="0.25">
      <c r="A34" s="713">
        <v>28</v>
      </c>
      <c r="B34" s="653" t="s">
        <v>10</v>
      </c>
      <c r="C34" s="714">
        <v>38.931297709923662</v>
      </c>
      <c r="D34" s="672">
        <v>59.541984732824424</v>
      </c>
      <c r="E34" s="670">
        <v>2.2900763358778624</v>
      </c>
      <c r="F34" s="630">
        <v>131</v>
      </c>
      <c r="G34" s="715">
        <v>0.33762886597938147</v>
      </c>
      <c r="H34" s="630">
        <v>388</v>
      </c>
    </row>
    <row r="35" spans="1:8" ht="15" customHeight="1" x14ac:dyDescent="0.25">
      <c r="A35" s="713">
        <v>29</v>
      </c>
      <c r="B35" s="653" t="s">
        <v>4</v>
      </c>
      <c r="C35" s="714">
        <v>95.939086294416242</v>
      </c>
      <c r="D35" s="672">
        <v>3.0456852791878175</v>
      </c>
      <c r="E35" s="670">
        <v>0</v>
      </c>
      <c r="F35" s="630">
        <v>197</v>
      </c>
      <c r="G35" s="715">
        <v>0.55182072829131656</v>
      </c>
      <c r="H35" s="630">
        <v>357</v>
      </c>
    </row>
    <row r="36" spans="1:8" ht="15" customHeight="1" x14ac:dyDescent="0.25">
      <c r="A36" s="713">
        <v>30</v>
      </c>
      <c r="B36" s="653" t="s">
        <v>30</v>
      </c>
      <c r="C36" s="714">
        <v>3.1746031746031744</v>
      </c>
      <c r="D36" s="672">
        <v>89.682539682539684</v>
      </c>
      <c r="E36" s="670">
        <v>8.7301587301587293</v>
      </c>
      <c r="F36" s="630">
        <v>126</v>
      </c>
      <c r="G36" s="715">
        <v>0.35897435897435898</v>
      </c>
      <c r="H36" s="630">
        <v>351</v>
      </c>
    </row>
    <row r="37" spans="1:8" ht="15" customHeight="1" x14ac:dyDescent="0.25">
      <c r="A37" s="713">
        <v>31</v>
      </c>
      <c r="B37" s="653" t="s">
        <v>35</v>
      </c>
      <c r="C37" s="714">
        <v>65.142857142857153</v>
      </c>
      <c r="D37" s="672">
        <v>30.285714285714288</v>
      </c>
      <c r="E37" s="670">
        <v>3.4285714285714288</v>
      </c>
      <c r="F37" s="630">
        <v>175</v>
      </c>
      <c r="G37" s="715">
        <v>0.57565789473684215</v>
      </c>
      <c r="H37" s="630">
        <v>304</v>
      </c>
    </row>
    <row r="38" spans="1:8" ht="15" customHeight="1" x14ac:dyDescent="0.25">
      <c r="A38" s="713">
        <v>32</v>
      </c>
      <c r="B38" s="653" t="s">
        <v>127</v>
      </c>
      <c r="C38" s="714">
        <v>30.303030303030305</v>
      </c>
      <c r="D38" s="672">
        <v>59.595959595959592</v>
      </c>
      <c r="E38" s="670">
        <v>10.606060606060606</v>
      </c>
      <c r="F38" s="630">
        <v>198</v>
      </c>
      <c r="G38" s="715">
        <v>0.69473684210526321</v>
      </c>
      <c r="H38" s="630">
        <v>285</v>
      </c>
    </row>
    <row r="39" spans="1:8" ht="15" customHeight="1" x14ac:dyDescent="0.25">
      <c r="A39" s="713">
        <v>33</v>
      </c>
      <c r="B39" s="653" t="s">
        <v>3</v>
      </c>
      <c r="C39" s="714">
        <v>7.2289156626506017</v>
      </c>
      <c r="D39" s="672">
        <v>59.036144578313255</v>
      </c>
      <c r="E39" s="670">
        <v>32.53012048192771</v>
      </c>
      <c r="F39" s="630">
        <v>166</v>
      </c>
      <c r="G39" s="715">
        <v>0.74774774774774777</v>
      </c>
      <c r="H39" s="630">
        <v>222</v>
      </c>
    </row>
    <row r="40" spans="1:8" ht="15" customHeight="1" x14ac:dyDescent="0.25">
      <c r="A40" s="713">
        <v>34</v>
      </c>
      <c r="B40" s="653" t="s">
        <v>25</v>
      </c>
      <c r="C40" s="714">
        <v>6.024096385542169</v>
      </c>
      <c r="D40" s="672">
        <v>41.566265060240966</v>
      </c>
      <c r="E40" s="670">
        <v>21.084337349397593</v>
      </c>
      <c r="F40" s="630">
        <v>116</v>
      </c>
      <c r="G40" s="715">
        <v>0.57711442786069655</v>
      </c>
      <c r="H40" s="630">
        <v>201</v>
      </c>
    </row>
    <row r="41" spans="1:8" ht="15" customHeight="1" x14ac:dyDescent="0.25">
      <c r="A41" s="713">
        <v>35</v>
      </c>
      <c r="B41" s="653" t="s">
        <v>43</v>
      </c>
      <c r="C41" s="714">
        <v>91.588785046728972</v>
      </c>
      <c r="D41" s="672">
        <v>5.6074766355140184</v>
      </c>
      <c r="E41" s="670">
        <v>0</v>
      </c>
      <c r="F41" s="630">
        <v>107</v>
      </c>
      <c r="G41" s="715">
        <v>0.60795454545454541</v>
      </c>
      <c r="H41" s="630">
        <v>176</v>
      </c>
    </row>
    <row r="42" spans="1:8" ht="15" customHeight="1" x14ac:dyDescent="0.25">
      <c r="A42" s="713">
        <v>36</v>
      </c>
      <c r="B42" s="653" t="s">
        <v>29</v>
      </c>
      <c r="C42" s="714">
        <v>100</v>
      </c>
      <c r="D42" s="672">
        <v>0</v>
      </c>
      <c r="E42" s="670">
        <v>0</v>
      </c>
      <c r="F42" s="630">
        <v>80</v>
      </c>
      <c r="G42" s="715">
        <v>0.46783625730994149</v>
      </c>
      <c r="H42" s="630">
        <v>171</v>
      </c>
    </row>
    <row r="43" spans="1:8" ht="15" customHeight="1" x14ac:dyDescent="0.25">
      <c r="A43" s="713">
        <v>37</v>
      </c>
      <c r="B43" s="653" t="s">
        <v>161</v>
      </c>
      <c r="C43" s="714">
        <v>10.256410256410255</v>
      </c>
      <c r="D43" s="672">
        <v>89.743589743589752</v>
      </c>
      <c r="E43" s="670">
        <v>0</v>
      </c>
      <c r="F43" s="630">
        <v>39</v>
      </c>
      <c r="G43" s="715">
        <v>0.22941176470588234</v>
      </c>
      <c r="H43" s="630">
        <v>170</v>
      </c>
    </row>
    <row r="44" spans="1:8" ht="15" customHeight="1" x14ac:dyDescent="0.25">
      <c r="A44" s="713">
        <v>38</v>
      </c>
      <c r="B44" s="653" t="s">
        <v>87</v>
      </c>
      <c r="C44" s="714">
        <v>24.409448818897637</v>
      </c>
      <c r="D44" s="672">
        <v>72.440944881889763</v>
      </c>
      <c r="E44" s="670">
        <v>7.8740157480314963</v>
      </c>
      <c r="F44" s="630">
        <v>127</v>
      </c>
      <c r="G44" s="715">
        <v>0.76969696969696966</v>
      </c>
      <c r="H44" s="630">
        <v>165</v>
      </c>
    </row>
    <row r="45" spans="1:8" ht="15" customHeight="1" x14ac:dyDescent="0.25">
      <c r="A45" s="713">
        <v>39</v>
      </c>
      <c r="B45" s="653" t="s">
        <v>168</v>
      </c>
      <c r="C45" s="714">
        <v>44.117647058823529</v>
      </c>
      <c r="D45" s="672">
        <v>58.82352941176471</v>
      </c>
      <c r="E45" s="670">
        <v>0</v>
      </c>
      <c r="F45" s="630">
        <v>102</v>
      </c>
      <c r="G45" s="715">
        <v>0.61818181818181817</v>
      </c>
      <c r="H45" s="630">
        <v>165</v>
      </c>
    </row>
    <row r="46" spans="1:8" ht="15" customHeight="1" x14ac:dyDescent="0.25">
      <c r="A46" s="713">
        <v>40</v>
      </c>
      <c r="B46" s="653" t="s">
        <v>15</v>
      </c>
      <c r="C46" s="714">
        <v>14.285714285714285</v>
      </c>
      <c r="D46" s="672">
        <v>84.126984126984127</v>
      </c>
      <c r="E46" s="670">
        <v>0</v>
      </c>
      <c r="F46" s="630">
        <v>63</v>
      </c>
      <c r="G46" s="715">
        <v>0.40645161290322579</v>
      </c>
      <c r="H46" s="630">
        <v>155</v>
      </c>
    </row>
    <row r="47" spans="1:8" ht="15" customHeight="1" x14ac:dyDescent="0.25">
      <c r="A47" s="713">
        <v>41</v>
      </c>
      <c r="B47" s="653" t="s">
        <v>109</v>
      </c>
      <c r="C47" s="714">
        <v>10.483870967741936</v>
      </c>
      <c r="D47" s="672">
        <v>87.903225806451616</v>
      </c>
      <c r="E47" s="670">
        <v>0</v>
      </c>
      <c r="F47" s="630">
        <v>124</v>
      </c>
      <c r="G47" s="715">
        <v>0.83783783783783783</v>
      </c>
      <c r="H47" s="630">
        <v>148</v>
      </c>
    </row>
    <row r="48" spans="1:8" ht="15" customHeight="1" x14ac:dyDescent="0.25">
      <c r="A48" s="713">
        <v>42</v>
      </c>
      <c r="B48" s="653" t="s">
        <v>111</v>
      </c>
      <c r="C48" s="714">
        <v>6.5420560747663545</v>
      </c>
      <c r="D48" s="672">
        <v>90.654205607476641</v>
      </c>
      <c r="E48" s="670">
        <v>2.8037383177570092</v>
      </c>
      <c r="F48" s="630">
        <v>107</v>
      </c>
      <c r="G48" s="715">
        <v>0.79850746268656714</v>
      </c>
      <c r="H48" s="630">
        <v>134</v>
      </c>
    </row>
    <row r="49" spans="1:8" ht="15" customHeight="1" x14ac:dyDescent="0.25">
      <c r="A49" s="713">
        <v>43</v>
      </c>
      <c r="B49" s="653" t="s">
        <v>33</v>
      </c>
      <c r="C49" s="714">
        <v>34.042553191489361</v>
      </c>
      <c r="D49" s="672">
        <v>64.893617021276597</v>
      </c>
      <c r="E49" s="670">
        <v>6.3829787234042552</v>
      </c>
      <c r="F49" s="630">
        <v>94</v>
      </c>
      <c r="G49" s="715">
        <v>0.74015748031496065</v>
      </c>
      <c r="H49" s="630">
        <v>127</v>
      </c>
    </row>
    <row r="50" spans="1:8" ht="15" customHeight="1" x14ac:dyDescent="0.25">
      <c r="A50" s="713">
        <v>44</v>
      </c>
      <c r="B50" s="653" t="s">
        <v>81</v>
      </c>
      <c r="C50" s="714">
        <v>42</v>
      </c>
      <c r="D50" s="672">
        <v>59</v>
      </c>
      <c r="E50" s="670">
        <v>0</v>
      </c>
      <c r="F50" s="630">
        <v>100</v>
      </c>
      <c r="G50" s="715">
        <v>0.78740157480314965</v>
      </c>
      <c r="H50" s="630">
        <v>127</v>
      </c>
    </row>
    <row r="51" spans="1:8" ht="15" customHeight="1" x14ac:dyDescent="0.25">
      <c r="A51" s="713">
        <v>45</v>
      </c>
      <c r="B51" s="653" t="s">
        <v>91</v>
      </c>
      <c r="C51" s="714">
        <v>9.5652173913043477</v>
      </c>
      <c r="D51" s="672">
        <v>67.826086956521735</v>
      </c>
      <c r="E51" s="670">
        <v>20</v>
      </c>
      <c r="F51" s="630">
        <v>115</v>
      </c>
      <c r="G51" s="715">
        <v>0.95041322314049592</v>
      </c>
      <c r="H51" s="630">
        <v>121</v>
      </c>
    </row>
    <row r="52" spans="1:8" ht="15" customHeight="1" x14ac:dyDescent="0.25">
      <c r="A52" s="713">
        <v>46</v>
      </c>
      <c r="B52" s="653" t="s">
        <v>156</v>
      </c>
      <c r="C52" s="714">
        <v>0</v>
      </c>
      <c r="D52" s="672">
        <v>87.5</v>
      </c>
      <c r="E52" s="670">
        <v>20</v>
      </c>
      <c r="F52" s="630">
        <v>40</v>
      </c>
      <c r="G52" s="715">
        <v>0.34188034188034189</v>
      </c>
      <c r="H52" s="630">
        <v>117</v>
      </c>
    </row>
    <row r="53" spans="1:8" ht="15" customHeight="1" x14ac:dyDescent="0.25">
      <c r="A53" s="716">
        <v>47</v>
      </c>
      <c r="B53" s="717" t="s">
        <v>73</v>
      </c>
      <c r="C53" s="718">
        <v>72.093023255813947</v>
      </c>
      <c r="D53" s="719">
        <v>27.906976744186046</v>
      </c>
      <c r="E53" s="720">
        <v>0</v>
      </c>
      <c r="F53" s="721">
        <v>43</v>
      </c>
      <c r="G53" s="715">
        <v>0.42574257425742573</v>
      </c>
      <c r="H53" s="721">
        <v>101</v>
      </c>
    </row>
    <row r="55" spans="1:8" x14ac:dyDescent="0.25">
      <c r="A55" s="487" t="s">
        <v>1380</v>
      </c>
    </row>
    <row r="56" spans="1:8" x14ac:dyDescent="0.25">
      <c r="A56" s="488" t="s">
        <v>1381</v>
      </c>
    </row>
    <row r="57" spans="1:8" x14ac:dyDescent="0.25">
      <c r="A57" s="489" t="s">
        <v>1382</v>
      </c>
    </row>
    <row r="58" spans="1:8" x14ac:dyDescent="0.25">
      <c r="H58" s="448" t="s">
        <v>1425</v>
      </c>
    </row>
  </sheetData>
  <sheetProtection password="CCCF" sheet="1" objects="1" scenarios="1"/>
  <mergeCells count="2">
    <mergeCell ref="D3:H3"/>
    <mergeCell ref="C5:E5"/>
  </mergeCells>
  <hyperlinks>
    <hyperlink ref="H1" location="Index!A1" display="Back to Index"/>
    <hyperlink ref="H58" location="'Table 2.9'!A1" display="Back to top"/>
  </hyperlink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37"/>
  <sheetViews>
    <sheetView showGridLines="0" workbookViewId="0">
      <selection activeCell="G119" sqref="G119"/>
    </sheetView>
  </sheetViews>
  <sheetFormatPr defaultRowHeight="15" x14ac:dyDescent="0.25"/>
  <cols>
    <col min="1" max="1" width="55.42578125" style="447" customWidth="1"/>
    <col min="2" max="2" width="13.85546875" style="447" customWidth="1"/>
    <col min="3" max="3" width="17.140625" style="447" customWidth="1"/>
    <col min="4" max="4" width="16.42578125" style="447" customWidth="1"/>
    <col min="5" max="5" width="12.28515625" style="447" customWidth="1"/>
    <col min="6" max="6" width="21.42578125" style="554" customWidth="1"/>
    <col min="7" max="7" width="57.28515625" style="447" customWidth="1"/>
    <col min="8" max="16384" width="9.140625" style="447"/>
  </cols>
  <sheetData>
    <row r="1" spans="1:6" ht="18.75" x14ac:dyDescent="0.3">
      <c r="A1" s="446" t="s">
        <v>838</v>
      </c>
      <c r="F1" s="551" t="s">
        <v>1250</v>
      </c>
    </row>
    <row r="2" spans="1:6" ht="15.75" x14ac:dyDescent="0.25">
      <c r="A2" s="449" t="s">
        <v>585</v>
      </c>
      <c r="B2" s="449"/>
      <c r="C2" s="449"/>
      <c r="D2" s="449"/>
      <c r="E2" s="449"/>
      <c r="F2" s="553"/>
    </row>
    <row r="3" spans="1:6" ht="15.75" x14ac:dyDescent="0.25">
      <c r="A3" s="608"/>
      <c r="B3" s="449"/>
      <c r="C3" s="1029" t="s">
        <v>191</v>
      </c>
      <c r="D3" s="1029"/>
      <c r="E3" s="1029"/>
      <c r="F3" s="1029"/>
    </row>
    <row r="4" spans="1:6" ht="9" customHeight="1" x14ac:dyDescent="0.25"/>
    <row r="5" spans="1:6" s="537" customFormat="1" x14ac:dyDescent="0.25">
      <c r="A5" s="722" t="s">
        <v>585</v>
      </c>
      <c r="B5" s="723" t="s">
        <v>184</v>
      </c>
      <c r="C5" s="723" t="s">
        <v>203</v>
      </c>
      <c r="D5" s="723" t="s">
        <v>566</v>
      </c>
      <c r="E5" s="723" t="s">
        <v>1434</v>
      </c>
      <c r="F5" s="724" t="s">
        <v>523</v>
      </c>
    </row>
    <row r="6" spans="1:6" s="730" customFormat="1" x14ac:dyDescent="0.25">
      <c r="A6" s="725" t="s">
        <v>537</v>
      </c>
      <c r="B6" s="726">
        <v>4555</v>
      </c>
      <c r="C6" s="727">
        <f>B6/$B$120*100</f>
        <v>1.9905432806600474</v>
      </c>
      <c r="D6" s="727">
        <f t="shared" ref="D6:D37" si="0">B6/$B$119*100</f>
        <v>2.3540659965373782</v>
      </c>
      <c r="E6" s="728">
        <v>3687</v>
      </c>
      <c r="F6" s="729">
        <v>23.542175210197993</v>
      </c>
    </row>
    <row r="7" spans="1:6" s="730" customFormat="1" x14ac:dyDescent="0.25">
      <c r="A7" s="380" t="s">
        <v>565</v>
      </c>
      <c r="B7" s="731">
        <v>109121</v>
      </c>
      <c r="C7" s="732">
        <f t="shared" ref="C7:C70" si="1">B7/$B$120*100</f>
        <v>47.686075374073553</v>
      </c>
      <c r="D7" s="732">
        <f t="shared" si="0"/>
        <v>56.39473888214166</v>
      </c>
      <c r="E7" s="733">
        <v>117543</v>
      </c>
      <c r="F7" s="734">
        <v>-7.1650374756472095</v>
      </c>
    </row>
    <row r="8" spans="1:6" x14ac:dyDescent="0.25">
      <c r="A8" s="735" t="s">
        <v>538</v>
      </c>
      <c r="B8" s="498">
        <v>5195</v>
      </c>
      <c r="C8" s="561">
        <f t="shared" si="1"/>
        <v>2.2702244441336878</v>
      </c>
      <c r="D8" s="561">
        <f t="shared" si="0"/>
        <v>2.6848238972583269</v>
      </c>
      <c r="E8" s="562">
        <v>5089</v>
      </c>
      <c r="F8" s="564">
        <v>2.0829239536254667</v>
      </c>
    </row>
    <row r="9" spans="1:6" s="470" customFormat="1" x14ac:dyDescent="0.25">
      <c r="A9" s="543" t="s">
        <v>567</v>
      </c>
      <c r="B9" s="736">
        <v>19234</v>
      </c>
      <c r="C9" s="737">
        <f t="shared" si="1"/>
        <v>8.4052929660187381</v>
      </c>
      <c r="D9" s="737">
        <f t="shared" si="0"/>
        <v>9.9403085351042666</v>
      </c>
      <c r="E9" s="544">
        <v>24145</v>
      </c>
      <c r="F9" s="738">
        <v>-20.339614827086354</v>
      </c>
    </row>
    <row r="10" spans="1:6" x14ac:dyDescent="0.25">
      <c r="A10" s="735" t="s">
        <v>586</v>
      </c>
      <c r="B10" s="498">
        <v>19231</v>
      </c>
      <c r="C10" s="561">
        <f t="shared" si="1"/>
        <v>8.4039819605649555</v>
      </c>
      <c r="D10" s="561">
        <f t="shared" si="0"/>
        <v>9.9387581074446363</v>
      </c>
      <c r="E10" s="562">
        <v>24142</v>
      </c>
      <c r="F10" s="564">
        <v>-20.342142324579569</v>
      </c>
    </row>
    <row r="11" spans="1:6" x14ac:dyDescent="0.25">
      <c r="A11" s="735" t="s">
        <v>587</v>
      </c>
      <c r="B11" s="498">
        <v>3</v>
      </c>
      <c r="C11" s="561">
        <f t="shared" si="1"/>
        <v>1.3110054537826877E-3</v>
      </c>
      <c r="D11" s="561">
        <f t="shared" si="0"/>
        <v>1.5504276596294479E-3</v>
      </c>
      <c r="E11" s="462" t="s">
        <v>521</v>
      </c>
      <c r="F11" s="749" t="s">
        <v>1480</v>
      </c>
    </row>
    <row r="12" spans="1:6" s="470" customFormat="1" x14ac:dyDescent="0.25">
      <c r="A12" s="368" t="s">
        <v>539</v>
      </c>
      <c r="B12" s="498">
        <v>5099</v>
      </c>
      <c r="C12" s="561">
        <f t="shared" si="1"/>
        <v>2.2282722696126416</v>
      </c>
      <c r="D12" s="561">
        <f t="shared" si="0"/>
        <v>2.6352102121501848</v>
      </c>
      <c r="E12" s="562">
        <v>5648</v>
      </c>
      <c r="F12" s="564">
        <v>-9.7202549575070822</v>
      </c>
    </row>
    <row r="13" spans="1:6" x14ac:dyDescent="0.25">
      <c r="A13" s="735" t="s">
        <v>540</v>
      </c>
      <c r="B13" s="498">
        <v>20</v>
      </c>
      <c r="C13" s="561">
        <f t="shared" si="1"/>
        <v>8.7400363585512508E-3</v>
      </c>
      <c r="D13" s="561">
        <f t="shared" si="0"/>
        <v>1.0336184397529653E-2</v>
      </c>
      <c r="E13" s="562">
        <v>17</v>
      </c>
      <c r="F13" s="564">
        <v>17.647058823529413</v>
      </c>
    </row>
    <row r="14" spans="1:6" s="470" customFormat="1" x14ac:dyDescent="0.25">
      <c r="A14" s="543" t="s">
        <v>568</v>
      </c>
      <c r="B14" s="736">
        <v>45839</v>
      </c>
      <c r="C14" s="737">
        <f t="shared" si="1"/>
        <v>20.031726331981542</v>
      </c>
      <c r="D14" s="737">
        <f t="shared" si="0"/>
        <v>23.690017829918087</v>
      </c>
      <c r="E14" s="544">
        <v>45763</v>
      </c>
      <c r="F14" s="738">
        <v>0.16607302842908025</v>
      </c>
    </row>
    <row r="15" spans="1:6" x14ac:dyDescent="0.25">
      <c r="A15" s="735" t="s">
        <v>588</v>
      </c>
      <c r="B15" s="498">
        <v>45612</v>
      </c>
      <c r="C15" s="561">
        <f t="shared" si="1"/>
        <v>19.932526919311986</v>
      </c>
      <c r="D15" s="561">
        <f t="shared" si="0"/>
        <v>23.572702137006125</v>
      </c>
      <c r="E15" s="562">
        <v>45754</v>
      </c>
      <c r="F15" s="564">
        <v>-0.31035537876469815</v>
      </c>
    </row>
    <row r="16" spans="1:6" x14ac:dyDescent="0.25">
      <c r="A16" s="735" t="s">
        <v>589</v>
      </c>
      <c r="B16" s="498">
        <v>207</v>
      </c>
      <c r="C16" s="561">
        <f t="shared" si="1"/>
        <v>9.0459376311005452E-2</v>
      </c>
      <c r="D16" s="561">
        <f t="shared" si="0"/>
        <v>0.1069795085144319</v>
      </c>
      <c r="E16" s="462" t="s">
        <v>521</v>
      </c>
      <c r="F16" s="749" t="s">
        <v>1480</v>
      </c>
    </row>
    <row r="17" spans="1:6" x14ac:dyDescent="0.25">
      <c r="A17" s="735" t="s">
        <v>590</v>
      </c>
      <c r="B17" s="498">
        <v>20</v>
      </c>
      <c r="C17" s="561">
        <f t="shared" si="1"/>
        <v>8.7400363585512508E-3</v>
      </c>
      <c r="D17" s="561">
        <f t="shared" si="0"/>
        <v>1.0336184397529653E-2</v>
      </c>
      <c r="E17" s="462" t="s">
        <v>521</v>
      </c>
      <c r="F17" s="749" t="s">
        <v>1480</v>
      </c>
    </row>
    <row r="18" spans="1:6" s="470" customFormat="1" x14ac:dyDescent="0.25">
      <c r="A18" s="543" t="s">
        <v>582</v>
      </c>
      <c r="B18" s="736">
        <v>191</v>
      </c>
      <c r="C18" s="737">
        <f t="shared" si="1"/>
        <v>8.3467347224164448E-2</v>
      </c>
      <c r="D18" s="737">
        <f t="shared" si="0"/>
        <v>9.8710560996408167E-2</v>
      </c>
      <c r="E18" s="544">
        <v>186</v>
      </c>
      <c r="F18" s="738">
        <v>2.6881720430107525</v>
      </c>
    </row>
    <row r="19" spans="1:6" x14ac:dyDescent="0.25">
      <c r="A19" s="735" t="s">
        <v>591</v>
      </c>
      <c r="B19" s="498">
        <v>8</v>
      </c>
      <c r="C19" s="561">
        <f t="shared" si="1"/>
        <v>3.4960145434205009E-3</v>
      </c>
      <c r="D19" s="561">
        <f t="shared" si="0"/>
        <v>4.1344737590118608E-3</v>
      </c>
      <c r="E19" s="462" t="s">
        <v>521</v>
      </c>
      <c r="F19" s="749" t="s">
        <v>1480</v>
      </c>
    </row>
    <row r="20" spans="1:6" x14ac:dyDescent="0.25">
      <c r="A20" s="735" t="s">
        <v>592</v>
      </c>
      <c r="B20" s="498">
        <v>183</v>
      </c>
      <c r="C20" s="561">
        <f t="shared" si="1"/>
        <v>7.9971332680743953E-2</v>
      </c>
      <c r="D20" s="561">
        <f t="shared" si="0"/>
        <v>9.4576087237396314E-2</v>
      </c>
      <c r="E20" s="562">
        <v>181</v>
      </c>
      <c r="F20" s="564">
        <v>1.1049723756906076</v>
      </c>
    </row>
    <row r="21" spans="1:6" x14ac:dyDescent="0.25">
      <c r="A21" s="735" t="s">
        <v>541</v>
      </c>
      <c r="B21" s="498">
        <v>542</v>
      </c>
      <c r="C21" s="561">
        <f t="shared" si="1"/>
        <v>0.23685498531673893</v>
      </c>
      <c r="D21" s="561">
        <f t="shared" si="0"/>
        <v>0.28011059717305359</v>
      </c>
      <c r="E21" s="562">
        <v>662</v>
      </c>
      <c r="F21" s="564">
        <v>-18.126888217522659</v>
      </c>
    </row>
    <row r="22" spans="1:6" s="470" customFormat="1" x14ac:dyDescent="0.25">
      <c r="A22" s="739" t="s">
        <v>583</v>
      </c>
      <c r="B22" s="736">
        <v>614</v>
      </c>
      <c r="C22" s="737">
        <f t="shared" si="1"/>
        <v>0.26831911620752347</v>
      </c>
      <c r="D22" s="737">
        <f t="shared" si="0"/>
        <v>0.31732086100416029</v>
      </c>
      <c r="E22" s="544">
        <v>533</v>
      </c>
      <c r="F22" s="738">
        <v>15.196998123827393</v>
      </c>
    </row>
    <row r="23" spans="1:6" ht="15.75" customHeight="1" x14ac:dyDescent="0.25">
      <c r="A23" s="735" t="s">
        <v>593</v>
      </c>
      <c r="B23" s="498">
        <v>614</v>
      </c>
      <c r="C23" s="561">
        <f t="shared" si="1"/>
        <v>0.26831911620752347</v>
      </c>
      <c r="D23" s="561">
        <f t="shared" si="0"/>
        <v>0.31732086100416029</v>
      </c>
      <c r="E23" s="562">
        <v>534</v>
      </c>
      <c r="F23" s="564">
        <v>14.981273408239701</v>
      </c>
    </row>
    <row r="24" spans="1:6" x14ac:dyDescent="0.25">
      <c r="A24" s="735" t="s">
        <v>542</v>
      </c>
      <c r="B24" s="498">
        <v>6008</v>
      </c>
      <c r="C24" s="561">
        <f t="shared" si="1"/>
        <v>2.6255069221087961</v>
      </c>
      <c r="D24" s="561">
        <f t="shared" si="0"/>
        <v>3.1049897930179076</v>
      </c>
      <c r="E24" s="562">
        <v>7902</v>
      </c>
      <c r="F24" s="564">
        <v>-23.968615540369527</v>
      </c>
    </row>
    <row r="25" spans="1:6" s="470" customFormat="1" x14ac:dyDescent="0.25">
      <c r="A25" s="543" t="s">
        <v>569</v>
      </c>
      <c r="B25" s="736">
        <v>164</v>
      </c>
      <c r="C25" s="737">
        <f t="shared" si="1"/>
        <v>7.1668298140120268E-2</v>
      </c>
      <c r="D25" s="737">
        <f t="shared" si="0"/>
        <v>8.4756712059743153E-2</v>
      </c>
      <c r="E25" s="544">
        <v>98</v>
      </c>
      <c r="F25" s="738">
        <v>67.346938775510196</v>
      </c>
    </row>
    <row r="26" spans="1:6" x14ac:dyDescent="0.25">
      <c r="A26" s="735" t="s">
        <v>594</v>
      </c>
      <c r="B26" s="498">
        <v>20</v>
      </c>
      <c r="C26" s="561">
        <f t="shared" si="1"/>
        <v>8.7400363585512508E-3</v>
      </c>
      <c r="D26" s="561">
        <f t="shared" si="0"/>
        <v>1.0336184397529653E-2</v>
      </c>
      <c r="E26" s="562">
        <v>15</v>
      </c>
      <c r="F26" s="564">
        <v>33.333333333333329</v>
      </c>
    </row>
    <row r="27" spans="1:6" x14ac:dyDescent="0.25">
      <c r="A27" s="735" t="s">
        <v>595</v>
      </c>
      <c r="B27" s="498">
        <v>136</v>
      </c>
      <c r="C27" s="561">
        <f t="shared" si="1"/>
        <v>5.9432247238148515E-2</v>
      </c>
      <c r="D27" s="561">
        <f t="shared" si="0"/>
        <v>7.0286053903201626E-2</v>
      </c>
      <c r="E27" s="562">
        <v>80</v>
      </c>
      <c r="F27" s="564">
        <v>70</v>
      </c>
    </row>
    <row r="28" spans="1:6" x14ac:dyDescent="0.25">
      <c r="A28" s="735" t="s">
        <v>596</v>
      </c>
      <c r="B28" s="498">
        <v>8</v>
      </c>
      <c r="C28" s="561">
        <f t="shared" si="1"/>
        <v>3.4960145434205009E-3</v>
      </c>
      <c r="D28" s="561">
        <f t="shared" si="0"/>
        <v>4.1344737590118608E-3</v>
      </c>
      <c r="E28" s="462" t="s">
        <v>521</v>
      </c>
      <c r="F28" s="749" t="s">
        <v>1480</v>
      </c>
    </row>
    <row r="29" spans="1:6" s="470" customFormat="1" x14ac:dyDescent="0.25">
      <c r="A29" s="543" t="s">
        <v>570</v>
      </c>
      <c r="B29" s="736">
        <v>4214</v>
      </c>
      <c r="C29" s="737">
        <f t="shared" si="1"/>
        <v>1.8415256607467487</v>
      </c>
      <c r="D29" s="737">
        <f t="shared" si="0"/>
        <v>2.1778340525594979</v>
      </c>
      <c r="E29" s="544">
        <v>3771</v>
      </c>
      <c r="F29" s="738">
        <v>11.747547069742774</v>
      </c>
    </row>
    <row r="30" spans="1:6" x14ac:dyDescent="0.25">
      <c r="A30" s="735" t="s">
        <v>597</v>
      </c>
      <c r="B30" s="498">
        <v>3</v>
      </c>
      <c r="C30" s="561">
        <f t="shared" si="1"/>
        <v>1.3110054537826877E-3</v>
      </c>
      <c r="D30" s="561">
        <f t="shared" si="0"/>
        <v>1.5504276596294479E-3</v>
      </c>
      <c r="E30" s="562">
        <v>46</v>
      </c>
      <c r="F30" s="564">
        <v>-93.478260869565219</v>
      </c>
    </row>
    <row r="31" spans="1:6" x14ac:dyDescent="0.25">
      <c r="A31" s="735" t="s">
        <v>598</v>
      </c>
      <c r="B31" s="498">
        <v>4083</v>
      </c>
      <c r="C31" s="561">
        <f t="shared" si="1"/>
        <v>1.784278422598238</v>
      </c>
      <c r="D31" s="561">
        <f t="shared" si="0"/>
        <v>2.1101320447556784</v>
      </c>
      <c r="E31" s="562">
        <v>3613</v>
      </c>
      <c r="F31" s="564">
        <v>13.008580127318018</v>
      </c>
    </row>
    <row r="32" spans="1:6" x14ac:dyDescent="0.25">
      <c r="A32" s="735" t="s">
        <v>599</v>
      </c>
      <c r="B32" s="498">
        <v>11</v>
      </c>
      <c r="C32" s="561">
        <f t="shared" si="1"/>
        <v>4.807019997203189E-3</v>
      </c>
      <c r="D32" s="561">
        <f t="shared" si="0"/>
        <v>5.6849014186413091E-3</v>
      </c>
      <c r="E32" s="562">
        <v>13</v>
      </c>
      <c r="F32" s="564">
        <v>-15.384615384615385</v>
      </c>
    </row>
    <row r="33" spans="1:6" x14ac:dyDescent="0.25">
      <c r="A33" s="735" t="s">
        <v>600</v>
      </c>
      <c r="B33" s="498">
        <v>51</v>
      </c>
      <c r="C33" s="561">
        <f t="shared" si="1"/>
        <v>2.2287092714305692E-2</v>
      </c>
      <c r="D33" s="561">
        <f t="shared" si="0"/>
        <v>2.6357270213700615E-2</v>
      </c>
      <c r="E33" s="562">
        <v>37</v>
      </c>
      <c r="F33" s="564">
        <v>37.837837837837839</v>
      </c>
    </row>
    <row r="34" spans="1:6" x14ac:dyDescent="0.25">
      <c r="A34" s="735" t="s">
        <v>601</v>
      </c>
      <c r="B34" s="498">
        <v>54</v>
      </c>
      <c r="C34" s="561">
        <f t="shared" si="1"/>
        <v>2.3598098168088381E-2</v>
      </c>
      <c r="D34" s="561">
        <f t="shared" si="0"/>
        <v>2.7907697873330056E-2</v>
      </c>
      <c r="E34" s="562">
        <v>40</v>
      </c>
      <c r="F34" s="564">
        <v>35</v>
      </c>
    </row>
    <row r="35" spans="1:6" x14ac:dyDescent="0.25">
      <c r="A35" s="735" t="s">
        <v>602</v>
      </c>
      <c r="B35" s="498">
        <v>9</v>
      </c>
      <c r="C35" s="561">
        <f t="shared" si="1"/>
        <v>3.9330163613480627E-3</v>
      </c>
      <c r="D35" s="561">
        <f t="shared" si="0"/>
        <v>4.6512829788883433E-3</v>
      </c>
      <c r="E35" s="462" t="s">
        <v>521</v>
      </c>
      <c r="F35" s="749" t="s">
        <v>1480</v>
      </c>
    </row>
    <row r="36" spans="1:6" x14ac:dyDescent="0.25">
      <c r="A36" s="735" t="s">
        <v>603</v>
      </c>
      <c r="B36" s="498">
        <v>3</v>
      </c>
      <c r="C36" s="561">
        <f t="shared" si="1"/>
        <v>1.3110054537826877E-3</v>
      </c>
      <c r="D36" s="561">
        <f t="shared" si="0"/>
        <v>1.5504276596294479E-3</v>
      </c>
      <c r="E36" s="462" t="s">
        <v>521</v>
      </c>
      <c r="F36" s="749" t="s">
        <v>1480</v>
      </c>
    </row>
    <row r="37" spans="1:6" s="470" customFormat="1" x14ac:dyDescent="0.25">
      <c r="A37" s="543" t="s">
        <v>571</v>
      </c>
      <c r="B37" s="736">
        <v>2547</v>
      </c>
      <c r="C37" s="737">
        <f t="shared" si="1"/>
        <v>1.1130436302615019</v>
      </c>
      <c r="D37" s="737">
        <f t="shared" si="0"/>
        <v>1.3163130830254011</v>
      </c>
      <c r="E37" s="544">
        <v>3173</v>
      </c>
      <c r="F37" s="738">
        <v>-19.728963126378822</v>
      </c>
    </row>
    <row r="38" spans="1:6" x14ac:dyDescent="0.25">
      <c r="A38" s="735" t="s">
        <v>604</v>
      </c>
      <c r="B38" s="498">
        <v>2509</v>
      </c>
      <c r="C38" s="561">
        <f t="shared" si="1"/>
        <v>1.0964375611802544</v>
      </c>
      <c r="D38" s="561">
        <f t="shared" ref="D38:D69" si="2">B38/$B$119*100</f>
        <v>1.2966743326700949</v>
      </c>
      <c r="E38" s="562">
        <v>3093</v>
      </c>
      <c r="F38" s="564">
        <v>-18.88134497251859</v>
      </c>
    </row>
    <row r="39" spans="1:6" x14ac:dyDescent="0.25">
      <c r="A39" s="735" t="s">
        <v>605</v>
      </c>
      <c r="B39" s="498">
        <v>38</v>
      </c>
      <c r="C39" s="561">
        <f t="shared" si="1"/>
        <v>1.6606069081247378E-2</v>
      </c>
      <c r="D39" s="561">
        <f t="shared" si="2"/>
        <v>1.963875035530634E-2</v>
      </c>
      <c r="E39" s="562">
        <v>80</v>
      </c>
      <c r="F39" s="564">
        <v>-52.5</v>
      </c>
    </row>
    <row r="40" spans="1:6" x14ac:dyDescent="0.25">
      <c r="A40" s="735" t="s">
        <v>543</v>
      </c>
      <c r="B40" s="498">
        <v>337</v>
      </c>
      <c r="C40" s="561">
        <f t="shared" si="1"/>
        <v>0.14726961264158858</v>
      </c>
      <c r="D40" s="561">
        <f t="shared" si="2"/>
        <v>0.17416470709837462</v>
      </c>
      <c r="E40" s="562">
        <v>485</v>
      </c>
      <c r="F40" s="564">
        <v>-30.515463917525775</v>
      </c>
    </row>
    <row r="41" spans="1:6" x14ac:dyDescent="0.25">
      <c r="A41" s="735" t="s">
        <v>544</v>
      </c>
      <c r="B41" s="498">
        <v>623</v>
      </c>
      <c r="C41" s="561">
        <f t="shared" si="1"/>
        <v>0.27225213256887149</v>
      </c>
      <c r="D41" s="561">
        <f t="shared" si="2"/>
        <v>0.32197214398304869</v>
      </c>
      <c r="E41" s="562">
        <v>491</v>
      </c>
      <c r="F41" s="564">
        <v>26.883910386965375</v>
      </c>
    </row>
    <row r="42" spans="1:6" x14ac:dyDescent="0.25">
      <c r="A42" s="735" t="s">
        <v>545</v>
      </c>
      <c r="B42" s="498">
        <v>12980</v>
      </c>
      <c r="C42" s="561">
        <f t="shared" si="1"/>
        <v>5.6722835966997618</v>
      </c>
      <c r="D42" s="561">
        <f t="shared" si="2"/>
        <v>6.7081836739967438</v>
      </c>
      <c r="E42" s="562">
        <v>14702</v>
      </c>
      <c r="F42" s="564">
        <v>-11.712692150727792</v>
      </c>
    </row>
    <row r="43" spans="1:6" s="470" customFormat="1" x14ac:dyDescent="0.25">
      <c r="A43" s="543" t="s">
        <v>572</v>
      </c>
      <c r="B43" s="736">
        <v>2798</v>
      </c>
      <c r="C43" s="737">
        <f t="shared" si="1"/>
        <v>1.2227310865613201</v>
      </c>
      <c r="D43" s="737">
        <f t="shared" si="2"/>
        <v>1.4460321972143984</v>
      </c>
      <c r="E43" s="544">
        <v>2318</v>
      </c>
      <c r="F43" s="738">
        <v>20.707506471095773</v>
      </c>
    </row>
    <row r="44" spans="1:6" x14ac:dyDescent="0.25">
      <c r="A44" s="735" t="s">
        <v>606</v>
      </c>
      <c r="B44" s="498">
        <v>2145</v>
      </c>
      <c r="C44" s="561">
        <f t="shared" si="1"/>
        <v>0.93736889945462176</v>
      </c>
      <c r="D44" s="561">
        <f t="shared" si="2"/>
        <v>1.1085557766350551</v>
      </c>
      <c r="E44" s="562">
        <v>1442</v>
      </c>
      <c r="F44" s="564">
        <v>48.751733703190013</v>
      </c>
    </row>
    <row r="45" spans="1:6" x14ac:dyDescent="0.25">
      <c r="A45" s="735" t="s">
        <v>607</v>
      </c>
      <c r="B45" s="498">
        <v>8</v>
      </c>
      <c r="C45" s="561">
        <f t="shared" si="1"/>
        <v>3.4960145434205009E-3</v>
      </c>
      <c r="D45" s="561">
        <f t="shared" si="2"/>
        <v>4.1344737590118608E-3</v>
      </c>
      <c r="E45" s="462" t="s">
        <v>521</v>
      </c>
      <c r="F45" s="749" t="s">
        <v>1480</v>
      </c>
    </row>
    <row r="46" spans="1:6" ht="15" customHeight="1" x14ac:dyDescent="0.25">
      <c r="A46" s="735" t="s">
        <v>608</v>
      </c>
      <c r="B46" s="498">
        <v>535</v>
      </c>
      <c r="C46" s="561">
        <f t="shared" si="1"/>
        <v>0.23379597259124596</v>
      </c>
      <c r="D46" s="561">
        <f t="shared" si="2"/>
        <v>0.27649293263391822</v>
      </c>
      <c r="E46" s="562">
        <v>663</v>
      </c>
      <c r="F46" s="564">
        <v>-19.306184012066367</v>
      </c>
    </row>
    <row r="47" spans="1:6" x14ac:dyDescent="0.25">
      <c r="A47" s="735" t="s">
        <v>609</v>
      </c>
      <c r="B47" s="498">
        <v>8</v>
      </c>
      <c r="C47" s="561">
        <f t="shared" si="1"/>
        <v>3.4960145434205009E-3</v>
      </c>
      <c r="D47" s="561">
        <f t="shared" si="2"/>
        <v>4.1344737590118608E-3</v>
      </c>
      <c r="E47" s="462" t="s">
        <v>521</v>
      </c>
      <c r="F47" s="749" t="s">
        <v>1480</v>
      </c>
    </row>
    <row r="48" spans="1:6" ht="15.75" customHeight="1" x14ac:dyDescent="0.25">
      <c r="A48" s="735" t="s">
        <v>610</v>
      </c>
      <c r="B48" s="498">
        <v>35</v>
      </c>
      <c r="C48" s="561">
        <f t="shared" si="1"/>
        <v>1.5295063627464691E-2</v>
      </c>
      <c r="D48" s="561">
        <f t="shared" si="2"/>
        <v>1.8088322695676892E-2</v>
      </c>
      <c r="E48" s="562">
        <v>32</v>
      </c>
      <c r="F48" s="564">
        <v>9.375</v>
      </c>
    </row>
    <row r="49" spans="1:6" x14ac:dyDescent="0.25">
      <c r="A49" s="735" t="s">
        <v>611</v>
      </c>
      <c r="B49" s="498">
        <v>5</v>
      </c>
      <c r="C49" s="561">
        <f t="shared" si="1"/>
        <v>2.1850090896378127E-3</v>
      </c>
      <c r="D49" s="561">
        <f t="shared" si="2"/>
        <v>2.5840460993824133E-3</v>
      </c>
      <c r="E49" s="462" t="s">
        <v>521</v>
      </c>
      <c r="F49" s="522">
        <v>500</v>
      </c>
    </row>
    <row r="50" spans="1:6" x14ac:dyDescent="0.25">
      <c r="A50" s="735" t="s">
        <v>612</v>
      </c>
      <c r="B50" s="498">
        <v>22</v>
      </c>
      <c r="C50" s="561">
        <f t="shared" si="1"/>
        <v>9.614039994406378E-3</v>
      </c>
      <c r="D50" s="561">
        <f t="shared" si="2"/>
        <v>1.1369802837282618E-2</v>
      </c>
      <c r="E50" s="562">
        <v>45</v>
      </c>
      <c r="F50" s="564">
        <v>-51.111111111111107</v>
      </c>
    </row>
    <row r="51" spans="1:6" x14ac:dyDescent="0.25">
      <c r="A51" s="735" t="s">
        <v>613</v>
      </c>
      <c r="B51" s="498">
        <v>22</v>
      </c>
      <c r="C51" s="561">
        <f t="shared" si="1"/>
        <v>9.614039994406378E-3</v>
      </c>
      <c r="D51" s="561">
        <f t="shared" si="2"/>
        <v>1.1369802837282618E-2</v>
      </c>
      <c r="E51" s="562">
        <v>32</v>
      </c>
      <c r="F51" s="564">
        <v>-31.25</v>
      </c>
    </row>
    <row r="52" spans="1:6" x14ac:dyDescent="0.25">
      <c r="A52" s="735" t="s">
        <v>614</v>
      </c>
      <c r="B52" s="498">
        <v>18</v>
      </c>
      <c r="C52" s="561">
        <f t="shared" si="1"/>
        <v>7.8660327226961254E-3</v>
      </c>
      <c r="D52" s="561">
        <f t="shared" si="2"/>
        <v>9.3025659577766866E-3</v>
      </c>
      <c r="E52" s="562">
        <v>68</v>
      </c>
      <c r="F52" s="564">
        <v>-73.529411764705884</v>
      </c>
    </row>
    <row r="53" spans="1:6" s="470" customFormat="1" x14ac:dyDescent="0.25">
      <c r="A53" s="543" t="s">
        <v>573</v>
      </c>
      <c r="B53" s="736">
        <v>2574</v>
      </c>
      <c r="C53" s="737">
        <f t="shared" si="1"/>
        <v>1.1248426793455459</v>
      </c>
      <c r="D53" s="737">
        <f t="shared" si="2"/>
        <v>1.3302669319620664</v>
      </c>
      <c r="E53" s="544">
        <v>2321</v>
      </c>
      <c r="F53" s="738">
        <v>10.900473933649289</v>
      </c>
    </row>
    <row r="54" spans="1:6" x14ac:dyDescent="0.25">
      <c r="A54" s="735" t="s">
        <v>615</v>
      </c>
      <c r="B54" s="498">
        <v>399</v>
      </c>
      <c r="C54" s="561">
        <f t="shared" si="1"/>
        <v>0.17436372535309747</v>
      </c>
      <c r="D54" s="561">
        <f t="shared" si="2"/>
        <v>0.20620687873071655</v>
      </c>
      <c r="E54" s="562">
        <v>325</v>
      </c>
      <c r="F54" s="564">
        <v>22.76923076923077</v>
      </c>
    </row>
    <row r="55" spans="1:6" x14ac:dyDescent="0.25">
      <c r="A55" s="735" t="s">
        <v>616</v>
      </c>
      <c r="B55" s="498">
        <v>1587</v>
      </c>
      <c r="C55" s="561">
        <f t="shared" si="1"/>
        <v>0.69352188505104184</v>
      </c>
      <c r="D55" s="561">
        <f t="shared" si="2"/>
        <v>0.82017623194397782</v>
      </c>
      <c r="E55" s="562">
        <v>1772</v>
      </c>
      <c r="F55" s="564">
        <v>-10.440180586907449</v>
      </c>
    </row>
    <row r="56" spans="1:6" x14ac:dyDescent="0.25">
      <c r="A56" s="735" t="s">
        <v>617</v>
      </c>
      <c r="B56" s="498">
        <v>157</v>
      </c>
      <c r="C56" s="561">
        <f t="shared" si="1"/>
        <v>6.8609285414627325E-2</v>
      </c>
      <c r="D56" s="561">
        <f t="shared" si="2"/>
        <v>8.1139047520607771E-2</v>
      </c>
      <c r="E56" s="562">
        <v>118</v>
      </c>
      <c r="F56" s="564">
        <v>33.050847457627121</v>
      </c>
    </row>
    <row r="57" spans="1:6" x14ac:dyDescent="0.25">
      <c r="A57" s="735" t="s">
        <v>618</v>
      </c>
      <c r="B57" s="498">
        <v>6</v>
      </c>
      <c r="C57" s="561">
        <f t="shared" si="1"/>
        <v>2.6220109075653754E-3</v>
      </c>
      <c r="D57" s="561">
        <f t="shared" si="2"/>
        <v>3.1008553192588958E-3</v>
      </c>
      <c r="E57" s="462" t="s">
        <v>521</v>
      </c>
      <c r="F57" s="749" t="s">
        <v>1480</v>
      </c>
    </row>
    <row r="58" spans="1:6" x14ac:dyDescent="0.25">
      <c r="A58" s="735" t="s">
        <v>619</v>
      </c>
      <c r="B58" s="498">
        <v>19</v>
      </c>
      <c r="C58" s="561">
        <f t="shared" si="1"/>
        <v>8.303034540623689E-3</v>
      </c>
      <c r="D58" s="561">
        <f t="shared" si="2"/>
        <v>9.8193751776531699E-3</v>
      </c>
      <c r="E58" s="462" t="s">
        <v>521</v>
      </c>
      <c r="F58" s="749" t="s">
        <v>1480</v>
      </c>
    </row>
    <row r="59" spans="1:6" x14ac:dyDescent="0.25">
      <c r="A59" s="735" t="s">
        <v>620</v>
      </c>
      <c r="B59" s="498">
        <v>54</v>
      </c>
      <c r="C59" s="561">
        <f t="shared" si="1"/>
        <v>2.3598098168088381E-2</v>
      </c>
      <c r="D59" s="561">
        <f t="shared" si="2"/>
        <v>2.7907697873330056E-2</v>
      </c>
      <c r="E59" s="562">
        <v>19</v>
      </c>
      <c r="F59" s="564">
        <v>184.21052631578948</v>
      </c>
    </row>
    <row r="60" spans="1:6" x14ac:dyDescent="0.25">
      <c r="A60" s="735" t="s">
        <v>621</v>
      </c>
      <c r="B60" s="498">
        <v>26</v>
      </c>
      <c r="C60" s="561">
        <f t="shared" si="1"/>
        <v>1.1362047266116627E-2</v>
      </c>
      <c r="D60" s="561">
        <f t="shared" si="2"/>
        <v>1.3437039716788547E-2</v>
      </c>
      <c r="E60" s="562">
        <v>33</v>
      </c>
      <c r="F60" s="564">
        <v>-21.212121212121211</v>
      </c>
    </row>
    <row r="61" spans="1:6" ht="15" customHeight="1" x14ac:dyDescent="0.25">
      <c r="A61" s="735" t="s">
        <v>622</v>
      </c>
      <c r="B61" s="498">
        <v>15</v>
      </c>
      <c r="C61" s="561">
        <f t="shared" si="1"/>
        <v>6.5550272689134381E-3</v>
      </c>
      <c r="D61" s="561">
        <f t="shared" si="2"/>
        <v>7.7521382981472391E-3</v>
      </c>
      <c r="E61" s="462" t="s">
        <v>521</v>
      </c>
      <c r="F61" s="749" t="s">
        <v>1480</v>
      </c>
    </row>
    <row r="62" spans="1:6" x14ac:dyDescent="0.25">
      <c r="A62" s="735" t="s">
        <v>623</v>
      </c>
      <c r="B62" s="498">
        <v>298</v>
      </c>
      <c r="C62" s="561">
        <f t="shared" si="1"/>
        <v>0.13022654174241363</v>
      </c>
      <c r="D62" s="561">
        <f t="shared" si="2"/>
        <v>0.15400914752319181</v>
      </c>
      <c r="E62" s="462" t="s">
        <v>521</v>
      </c>
      <c r="F62" s="749" t="s">
        <v>1480</v>
      </c>
    </row>
    <row r="63" spans="1:6" x14ac:dyDescent="0.25">
      <c r="A63" s="735" t="s">
        <v>624</v>
      </c>
      <c r="B63" s="498">
        <v>13</v>
      </c>
      <c r="C63" s="561">
        <f t="shared" si="1"/>
        <v>5.6810236330583136E-3</v>
      </c>
      <c r="D63" s="561">
        <f t="shared" si="2"/>
        <v>6.7185198583942733E-3</v>
      </c>
      <c r="E63" s="562">
        <v>35</v>
      </c>
      <c r="F63" s="564">
        <v>-62.857142857142854</v>
      </c>
    </row>
    <row r="64" spans="1:6" s="470" customFormat="1" x14ac:dyDescent="0.25">
      <c r="A64" s="543" t="s">
        <v>574</v>
      </c>
      <c r="B64" s="736">
        <v>142</v>
      </c>
      <c r="C64" s="737">
        <f t="shared" si="1"/>
        <v>6.2054258145713879E-2</v>
      </c>
      <c r="D64" s="737">
        <f t="shared" si="2"/>
        <v>7.3386909222460522E-2</v>
      </c>
      <c r="E64" s="544">
        <v>241</v>
      </c>
      <c r="F64" s="738">
        <v>-41.078838174273855</v>
      </c>
    </row>
    <row r="65" spans="1:6" x14ac:dyDescent="0.25">
      <c r="A65" s="735" t="s">
        <v>625</v>
      </c>
      <c r="B65" s="498">
        <v>23</v>
      </c>
      <c r="C65" s="561">
        <f t="shared" si="1"/>
        <v>1.005104181233394E-2</v>
      </c>
      <c r="D65" s="561">
        <f t="shared" si="2"/>
        <v>1.18866120571591E-2</v>
      </c>
      <c r="E65" s="562">
        <v>40</v>
      </c>
      <c r="F65" s="564">
        <v>-42.5</v>
      </c>
    </row>
    <row r="66" spans="1:6" x14ac:dyDescent="0.25">
      <c r="A66" s="735" t="s">
        <v>626</v>
      </c>
      <c r="B66" s="498">
        <v>3</v>
      </c>
      <c r="C66" s="561">
        <f t="shared" si="1"/>
        <v>1.3110054537826877E-3</v>
      </c>
      <c r="D66" s="561">
        <f t="shared" si="2"/>
        <v>1.5504276596294479E-3</v>
      </c>
      <c r="E66" s="462" t="s">
        <v>521</v>
      </c>
      <c r="F66" s="749" t="s">
        <v>1480</v>
      </c>
    </row>
    <row r="67" spans="1:6" x14ac:dyDescent="0.25">
      <c r="A67" s="735" t="s">
        <v>627</v>
      </c>
      <c r="B67" s="498">
        <v>7</v>
      </c>
      <c r="C67" s="561">
        <f t="shared" si="1"/>
        <v>3.0590127254929381E-3</v>
      </c>
      <c r="D67" s="561">
        <f t="shared" si="2"/>
        <v>3.6176645391353783E-3</v>
      </c>
      <c r="E67" s="462" t="s">
        <v>521</v>
      </c>
      <c r="F67" s="749" t="s">
        <v>1480</v>
      </c>
    </row>
    <row r="68" spans="1:6" x14ac:dyDescent="0.25">
      <c r="A68" s="735" t="s">
        <v>628</v>
      </c>
      <c r="B68" s="498">
        <v>18</v>
      </c>
      <c r="C68" s="561">
        <f t="shared" si="1"/>
        <v>7.8660327226961254E-3</v>
      </c>
      <c r="D68" s="561">
        <f t="shared" si="2"/>
        <v>9.3025659577766866E-3</v>
      </c>
      <c r="E68" s="562">
        <v>17</v>
      </c>
      <c r="F68" s="564">
        <v>5.8823529411764701</v>
      </c>
    </row>
    <row r="69" spans="1:6" x14ac:dyDescent="0.25">
      <c r="A69" s="735" t="s">
        <v>629</v>
      </c>
      <c r="B69" s="498">
        <v>31</v>
      </c>
      <c r="C69" s="561">
        <f t="shared" si="1"/>
        <v>1.3547056355754442E-2</v>
      </c>
      <c r="D69" s="561">
        <f t="shared" si="2"/>
        <v>1.6021085816170958E-2</v>
      </c>
      <c r="E69" s="562">
        <v>29</v>
      </c>
      <c r="F69" s="564">
        <v>6.8965517241379306</v>
      </c>
    </row>
    <row r="70" spans="1:6" x14ac:dyDescent="0.25">
      <c r="A70" s="735" t="s">
        <v>630</v>
      </c>
      <c r="B70" s="498">
        <v>17</v>
      </c>
      <c r="C70" s="561">
        <f t="shared" si="1"/>
        <v>7.4290309047685644E-3</v>
      </c>
      <c r="D70" s="561">
        <f t="shared" ref="D70:D101" si="3">B70/$B$119*100</f>
        <v>8.7857567379002032E-3</v>
      </c>
      <c r="E70" s="562">
        <v>23</v>
      </c>
      <c r="F70" s="564">
        <v>-26.086956521739129</v>
      </c>
    </row>
    <row r="71" spans="1:6" x14ac:dyDescent="0.25">
      <c r="A71" s="735" t="s">
        <v>631</v>
      </c>
      <c r="B71" s="498">
        <v>43</v>
      </c>
      <c r="C71" s="561">
        <f t="shared" ref="C71:C120" si="4">B71/$B$120*100</f>
        <v>1.8791078170885191E-2</v>
      </c>
      <c r="D71" s="561">
        <f t="shared" si="3"/>
        <v>2.2222796454688751E-2</v>
      </c>
      <c r="E71" s="562">
        <v>101</v>
      </c>
      <c r="F71" s="564">
        <v>-57.42574257425742</v>
      </c>
    </row>
    <row r="72" spans="1:6" s="730" customFormat="1" x14ac:dyDescent="0.25">
      <c r="A72" s="380" t="s">
        <v>546</v>
      </c>
      <c r="B72" s="731">
        <v>3567</v>
      </c>
      <c r="C72" s="732">
        <f t="shared" si="4"/>
        <v>1.5587854845476157</v>
      </c>
      <c r="D72" s="732">
        <f t="shared" si="3"/>
        <v>1.8434584872994135</v>
      </c>
      <c r="E72" s="733">
        <v>1639</v>
      </c>
      <c r="F72" s="734">
        <v>117.63270286760219</v>
      </c>
    </row>
    <row r="73" spans="1:6" s="730" customFormat="1" x14ac:dyDescent="0.25">
      <c r="A73" s="380" t="s">
        <v>547</v>
      </c>
      <c r="B73" s="731">
        <v>2332</v>
      </c>
      <c r="C73" s="732">
        <f t="shared" si="4"/>
        <v>1.0190882394070759</v>
      </c>
      <c r="D73" s="732">
        <f t="shared" si="3"/>
        <v>1.2051991007519576</v>
      </c>
      <c r="E73" s="733">
        <v>1587</v>
      </c>
      <c r="F73" s="734">
        <v>46.943919344675486</v>
      </c>
    </row>
    <row r="74" spans="1:6" s="730" customFormat="1" x14ac:dyDescent="0.25">
      <c r="A74" s="380" t="s">
        <v>548</v>
      </c>
      <c r="B74" s="731">
        <v>118</v>
      </c>
      <c r="C74" s="732">
        <f t="shared" si="4"/>
        <v>5.1566214515452388E-2</v>
      </c>
      <c r="D74" s="732">
        <f t="shared" si="3"/>
        <v>6.098348794542495E-2</v>
      </c>
      <c r="E74" s="733">
        <v>147</v>
      </c>
      <c r="F74" s="734">
        <v>-19.727891156462583</v>
      </c>
    </row>
    <row r="75" spans="1:6" s="730" customFormat="1" x14ac:dyDescent="0.25">
      <c r="A75" s="380" t="s">
        <v>575</v>
      </c>
      <c r="B75" s="731">
        <v>4430</v>
      </c>
      <c r="C75" s="732">
        <f t="shared" si="4"/>
        <v>1.9359180534191021</v>
      </c>
      <c r="D75" s="732">
        <f t="shared" si="3"/>
        <v>2.289464844052818</v>
      </c>
      <c r="E75" s="733">
        <v>3905</v>
      </c>
      <c r="F75" s="734">
        <v>13.444302176696542</v>
      </c>
    </row>
    <row r="76" spans="1:6" x14ac:dyDescent="0.25">
      <c r="A76" s="735" t="s">
        <v>632</v>
      </c>
      <c r="B76" s="498">
        <v>3106</v>
      </c>
      <c r="C76" s="561">
        <f t="shared" si="4"/>
        <v>1.3573276464830093</v>
      </c>
      <c r="D76" s="561">
        <f t="shared" si="3"/>
        <v>1.605209436936355</v>
      </c>
      <c r="E76" s="562">
        <v>2719</v>
      </c>
      <c r="F76" s="564">
        <v>14.23317396101508</v>
      </c>
    </row>
    <row r="77" spans="1:6" x14ac:dyDescent="0.25">
      <c r="A77" s="735" t="s">
        <v>633</v>
      </c>
      <c r="B77" s="498">
        <v>107</v>
      </c>
      <c r="C77" s="561">
        <f t="shared" si="4"/>
        <v>4.6759194518249197E-2</v>
      </c>
      <c r="D77" s="561">
        <f t="shared" si="3"/>
        <v>5.5298586526783641E-2</v>
      </c>
      <c r="E77" s="562">
        <v>108</v>
      </c>
      <c r="F77" s="564">
        <v>-0.92592592592592582</v>
      </c>
    </row>
    <row r="78" spans="1:6" s="470" customFormat="1" x14ac:dyDescent="0.25">
      <c r="A78" s="543" t="s">
        <v>576</v>
      </c>
      <c r="B78" s="736">
        <v>143</v>
      </c>
      <c r="C78" s="737">
        <f t="shared" si="4"/>
        <v>6.2491259963641445E-2</v>
      </c>
      <c r="D78" s="737">
        <f t="shared" si="3"/>
        <v>7.3903718442337007E-2</v>
      </c>
      <c r="E78" s="544">
        <v>118</v>
      </c>
      <c r="F78" s="738">
        <v>21.1864406779661</v>
      </c>
    </row>
    <row r="79" spans="1:6" x14ac:dyDescent="0.25">
      <c r="A79" s="735" t="s">
        <v>634</v>
      </c>
      <c r="B79" s="498">
        <v>16</v>
      </c>
      <c r="C79" s="561">
        <f t="shared" si="4"/>
        <v>6.9920290868410017E-3</v>
      </c>
      <c r="D79" s="561">
        <f t="shared" si="3"/>
        <v>8.2689475180237216E-3</v>
      </c>
      <c r="E79" s="562">
        <v>10</v>
      </c>
      <c r="F79" s="564">
        <v>60</v>
      </c>
    </row>
    <row r="80" spans="1:6" x14ac:dyDescent="0.25">
      <c r="A80" s="735" t="s">
        <v>635</v>
      </c>
      <c r="B80" s="498">
        <v>127</v>
      </c>
      <c r="C80" s="561">
        <f t="shared" si="4"/>
        <v>5.5499230876800448E-2</v>
      </c>
      <c r="D80" s="561">
        <f t="shared" si="3"/>
        <v>6.5634770924313288E-2</v>
      </c>
      <c r="E80" s="562">
        <v>89</v>
      </c>
      <c r="F80" s="564">
        <v>42.696629213483142</v>
      </c>
    </row>
    <row r="81" spans="1:6" s="470" customFormat="1" x14ac:dyDescent="0.25">
      <c r="A81" s="543" t="s">
        <v>577</v>
      </c>
      <c r="B81" s="736">
        <v>13</v>
      </c>
      <c r="C81" s="737">
        <f t="shared" si="4"/>
        <v>5.6810236330583136E-3</v>
      </c>
      <c r="D81" s="737">
        <f t="shared" si="3"/>
        <v>6.7185198583942733E-3</v>
      </c>
      <c r="E81" s="544">
        <v>11</v>
      </c>
      <c r="F81" s="738">
        <v>18.181818181818183</v>
      </c>
    </row>
    <row r="82" spans="1:6" x14ac:dyDescent="0.25">
      <c r="A82" s="735" t="s">
        <v>636</v>
      </c>
      <c r="B82" s="498">
        <v>8</v>
      </c>
      <c r="C82" s="561">
        <f t="shared" si="4"/>
        <v>3.4960145434205009E-3</v>
      </c>
      <c r="D82" s="561">
        <f t="shared" si="3"/>
        <v>4.1344737590118608E-3</v>
      </c>
      <c r="E82" s="462" t="s">
        <v>521</v>
      </c>
      <c r="F82" s="749" t="s">
        <v>1480</v>
      </c>
    </row>
    <row r="83" spans="1:6" x14ac:dyDescent="0.25">
      <c r="A83" s="735" t="s">
        <v>637</v>
      </c>
      <c r="B83" s="498">
        <v>5</v>
      </c>
      <c r="C83" s="561">
        <f t="shared" si="4"/>
        <v>2.1850090896378127E-3</v>
      </c>
      <c r="D83" s="561">
        <f t="shared" si="3"/>
        <v>2.5840460993824133E-3</v>
      </c>
      <c r="E83" s="462" t="s">
        <v>521</v>
      </c>
      <c r="F83" s="749" t="s">
        <v>1480</v>
      </c>
    </row>
    <row r="84" spans="1:6" s="470" customFormat="1" x14ac:dyDescent="0.25">
      <c r="A84" s="543" t="s">
        <v>578</v>
      </c>
      <c r="B84" s="736">
        <v>258</v>
      </c>
      <c r="C84" s="737">
        <f t="shared" si="4"/>
        <v>0.11274646902531116</v>
      </c>
      <c r="D84" s="737">
        <f t="shared" si="3"/>
        <v>0.13333677872813249</v>
      </c>
      <c r="E84" s="544">
        <v>332</v>
      </c>
      <c r="F84" s="738">
        <v>-22.289156626506024</v>
      </c>
    </row>
    <row r="85" spans="1:6" x14ac:dyDescent="0.25">
      <c r="A85" s="735" t="s">
        <v>638</v>
      </c>
      <c r="B85" s="498">
        <v>3</v>
      </c>
      <c r="C85" s="561">
        <f t="shared" si="4"/>
        <v>1.3110054537826877E-3</v>
      </c>
      <c r="D85" s="561">
        <f t="shared" si="3"/>
        <v>1.5504276596294479E-3</v>
      </c>
      <c r="E85" s="462" t="s">
        <v>521</v>
      </c>
      <c r="F85" s="749" t="s">
        <v>1480</v>
      </c>
    </row>
    <row r="86" spans="1:6" x14ac:dyDescent="0.25">
      <c r="A86" s="735" t="s">
        <v>639</v>
      </c>
      <c r="B86" s="498">
        <v>15</v>
      </c>
      <c r="C86" s="561">
        <f t="shared" si="4"/>
        <v>6.5550272689134381E-3</v>
      </c>
      <c r="D86" s="561">
        <f t="shared" si="3"/>
        <v>7.7521382981472391E-3</v>
      </c>
      <c r="E86" s="562">
        <v>13</v>
      </c>
      <c r="F86" s="564">
        <v>15.384615384615385</v>
      </c>
    </row>
    <row r="87" spans="1:6" x14ac:dyDescent="0.25">
      <c r="A87" s="735" t="s">
        <v>640</v>
      </c>
      <c r="B87" s="498">
        <v>9</v>
      </c>
      <c r="C87" s="561">
        <f t="shared" si="4"/>
        <v>3.9330163613480627E-3</v>
      </c>
      <c r="D87" s="561">
        <f t="shared" si="3"/>
        <v>4.6512829788883433E-3</v>
      </c>
      <c r="E87" s="562">
        <v>13</v>
      </c>
      <c r="F87" s="564">
        <v>-30.76923076923077</v>
      </c>
    </row>
    <row r="88" spans="1:6" x14ac:dyDescent="0.25">
      <c r="A88" s="735" t="s">
        <v>641</v>
      </c>
      <c r="B88" s="498">
        <v>133</v>
      </c>
      <c r="C88" s="561">
        <f t="shared" si="4"/>
        <v>5.8121241784365819E-2</v>
      </c>
      <c r="D88" s="561">
        <f t="shared" si="3"/>
        <v>6.8735626243572184E-2</v>
      </c>
      <c r="E88" s="562">
        <v>172</v>
      </c>
      <c r="F88" s="564">
        <v>-22.674418604651162</v>
      </c>
    </row>
    <row r="89" spans="1:6" x14ac:dyDescent="0.25">
      <c r="A89" s="735" t="s">
        <v>642</v>
      </c>
      <c r="B89" s="498">
        <v>59</v>
      </c>
      <c r="C89" s="561">
        <f t="shared" si="4"/>
        <v>2.5783107257726194E-2</v>
      </c>
      <c r="D89" s="561">
        <f t="shared" si="3"/>
        <v>3.0491743972712475E-2</v>
      </c>
      <c r="E89" s="562">
        <v>73</v>
      </c>
      <c r="F89" s="564">
        <v>-19.17808219178082</v>
      </c>
    </row>
    <row r="90" spans="1:6" x14ac:dyDescent="0.25">
      <c r="A90" s="735" t="s">
        <v>643</v>
      </c>
      <c r="B90" s="498">
        <v>39</v>
      </c>
      <c r="C90" s="561">
        <f t="shared" si="4"/>
        <v>1.704307089917494E-2</v>
      </c>
      <c r="D90" s="561">
        <f t="shared" si="3"/>
        <v>2.0155559575182821E-2</v>
      </c>
      <c r="E90" s="562">
        <v>39</v>
      </c>
      <c r="F90" s="564">
        <v>0</v>
      </c>
    </row>
    <row r="91" spans="1:6" x14ac:dyDescent="0.25">
      <c r="A91" s="735" t="s">
        <v>549</v>
      </c>
      <c r="B91" s="498">
        <v>633</v>
      </c>
      <c r="C91" s="561">
        <f t="shared" si="4"/>
        <v>0.27662215074814711</v>
      </c>
      <c r="D91" s="561">
        <f t="shared" si="3"/>
        <v>0.32714023618181348</v>
      </c>
      <c r="E91" s="562">
        <v>244</v>
      </c>
      <c r="F91" s="564">
        <v>159.42622950819671</v>
      </c>
    </row>
    <row r="92" spans="1:6" x14ac:dyDescent="0.25">
      <c r="A92" s="735" t="s">
        <v>550</v>
      </c>
      <c r="B92" s="498">
        <v>67</v>
      </c>
      <c r="C92" s="561">
        <f t="shared" si="4"/>
        <v>2.9279121801146692E-2</v>
      </c>
      <c r="D92" s="561">
        <f t="shared" si="3"/>
        <v>3.4626217731724335E-2</v>
      </c>
      <c r="E92" s="562">
        <v>67</v>
      </c>
      <c r="F92" s="564">
        <v>0</v>
      </c>
    </row>
    <row r="93" spans="1:6" s="470" customFormat="1" x14ac:dyDescent="0.25">
      <c r="A93" s="543" t="s">
        <v>579</v>
      </c>
      <c r="B93" s="736">
        <v>103</v>
      </c>
      <c r="C93" s="737">
        <f t="shared" si="4"/>
        <v>4.5011187246538943E-2</v>
      </c>
      <c r="D93" s="737">
        <f t="shared" si="3"/>
        <v>5.3231349647277701E-2</v>
      </c>
      <c r="E93" s="544">
        <v>303</v>
      </c>
      <c r="F93" s="738">
        <v>-66.006600660065999</v>
      </c>
    </row>
    <row r="94" spans="1:6" x14ac:dyDescent="0.25">
      <c r="A94" s="735" t="s">
        <v>644</v>
      </c>
      <c r="B94" s="498">
        <v>5</v>
      </c>
      <c r="C94" s="561">
        <f t="shared" si="4"/>
        <v>2.1850090896378127E-3</v>
      </c>
      <c r="D94" s="561">
        <f t="shared" si="3"/>
        <v>2.5840460993824133E-3</v>
      </c>
      <c r="E94" s="462" t="s">
        <v>521</v>
      </c>
      <c r="F94" s="749" t="s">
        <v>1480</v>
      </c>
    </row>
    <row r="95" spans="1:6" x14ac:dyDescent="0.25">
      <c r="A95" s="735" t="s">
        <v>645</v>
      </c>
      <c r="B95" s="498">
        <v>11</v>
      </c>
      <c r="C95" s="561">
        <f t="shared" si="4"/>
        <v>4.807019997203189E-3</v>
      </c>
      <c r="D95" s="561">
        <f t="shared" si="3"/>
        <v>5.6849014186413091E-3</v>
      </c>
      <c r="E95" s="462" t="s">
        <v>521</v>
      </c>
      <c r="F95" s="749" t="s">
        <v>1480</v>
      </c>
    </row>
    <row r="96" spans="1:6" x14ac:dyDescent="0.25">
      <c r="A96" s="735" t="s">
        <v>646</v>
      </c>
      <c r="B96" s="498">
        <v>15</v>
      </c>
      <c r="C96" s="561">
        <f t="shared" si="4"/>
        <v>6.5550272689134381E-3</v>
      </c>
      <c r="D96" s="561">
        <f t="shared" si="3"/>
        <v>7.7521382981472391E-3</v>
      </c>
      <c r="E96" s="562">
        <v>16</v>
      </c>
      <c r="F96" s="564">
        <v>-6.25</v>
      </c>
    </row>
    <row r="97" spans="1:6" x14ac:dyDescent="0.25">
      <c r="A97" s="735" t="s">
        <v>647</v>
      </c>
      <c r="B97" s="498">
        <v>10</v>
      </c>
      <c r="C97" s="561">
        <f t="shared" si="4"/>
        <v>4.3700181792756254E-3</v>
      </c>
      <c r="D97" s="561">
        <f t="shared" si="3"/>
        <v>5.1680921987648266E-3</v>
      </c>
      <c r="E97" s="562">
        <v>32</v>
      </c>
      <c r="F97" s="564">
        <v>-68.75</v>
      </c>
    </row>
    <row r="98" spans="1:6" x14ac:dyDescent="0.25">
      <c r="A98" s="735" t="s">
        <v>648</v>
      </c>
      <c r="B98" s="498">
        <v>3</v>
      </c>
      <c r="C98" s="561">
        <f t="shared" si="4"/>
        <v>1.3110054537826877E-3</v>
      </c>
      <c r="D98" s="561">
        <f t="shared" si="3"/>
        <v>1.5504276596294479E-3</v>
      </c>
      <c r="E98" s="562">
        <v>14</v>
      </c>
      <c r="F98" s="564">
        <v>-78.571428571428569</v>
      </c>
    </row>
    <row r="99" spans="1:6" x14ac:dyDescent="0.25">
      <c r="A99" s="735" t="s">
        <v>649</v>
      </c>
      <c r="B99" s="498">
        <v>16</v>
      </c>
      <c r="C99" s="561">
        <f t="shared" si="4"/>
        <v>6.9920290868410017E-3</v>
      </c>
      <c r="D99" s="561">
        <f t="shared" si="3"/>
        <v>8.2689475180237216E-3</v>
      </c>
      <c r="E99" s="462" t="s">
        <v>521</v>
      </c>
      <c r="F99" s="749" t="s">
        <v>1480</v>
      </c>
    </row>
    <row r="100" spans="1:6" x14ac:dyDescent="0.25">
      <c r="A100" s="735" t="s">
        <v>650</v>
      </c>
      <c r="B100" s="498">
        <v>5</v>
      </c>
      <c r="C100" s="561">
        <f t="shared" si="4"/>
        <v>2.1850090896378127E-3</v>
      </c>
      <c r="D100" s="561">
        <f t="shared" si="3"/>
        <v>2.5840460993824133E-3</v>
      </c>
      <c r="E100" s="462" t="s">
        <v>521</v>
      </c>
      <c r="F100" s="749" t="s">
        <v>1480</v>
      </c>
    </row>
    <row r="101" spans="1:6" x14ac:dyDescent="0.25">
      <c r="A101" s="735" t="s">
        <v>651</v>
      </c>
      <c r="B101" s="498">
        <v>38</v>
      </c>
      <c r="C101" s="561">
        <f t="shared" si="4"/>
        <v>1.6606069081247378E-2</v>
      </c>
      <c r="D101" s="561">
        <f t="shared" si="3"/>
        <v>1.963875035530634E-2</v>
      </c>
      <c r="E101" s="562">
        <v>224</v>
      </c>
      <c r="F101" s="564">
        <v>-83.035714285714292</v>
      </c>
    </row>
    <row r="102" spans="1:6" s="730" customFormat="1" x14ac:dyDescent="0.25">
      <c r="A102" s="380" t="s">
        <v>580</v>
      </c>
      <c r="B102" s="731">
        <v>67722</v>
      </c>
      <c r="C102" s="732">
        <f t="shared" si="4"/>
        <v>29.594637113690393</v>
      </c>
      <c r="D102" s="732">
        <f t="shared" ref="D102:D119" si="5">B102/$B$119*100</f>
        <v>34.999353988475157</v>
      </c>
      <c r="E102" s="733">
        <v>50639</v>
      </c>
      <c r="F102" s="734">
        <v>33.734868382077053</v>
      </c>
    </row>
    <row r="103" spans="1:6" x14ac:dyDescent="0.25">
      <c r="A103" s="735" t="s">
        <v>552</v>
      </c>
      <c r="B103" s="498">
        <v>67180</v>
      </c>
      <c r="C103" s="561">
        <f t="shared" si="4"/>
        <v>29.357782128373657</v>
      </c>
      <c r="D103" s="561">
        <f t="shared" si="5"/>
        <v>34.719243391302101</v>
      </c>
      <c r="E103" s="562">
        <v>49599</v>
      </c>
      <c r="F103" s="564">
        <v>35.446279158854011</v>
      </c>
    </row>
    <row r="104" spans="1:6" x14ac:dyDescent="0.25">
      <c r="A104" s="735" t="s">
        <v>553</v>
      </c>
      <c r="B104" s="498">
        <v>195</v>
      </c>
      <c r="C104" s="561">
        <f t="shared" si="4"/>
        <v>8.5215354495874696E-2</v>
      </c>
      <c r="D104" s="561">
        <f t="shared" si="5"/>
        <v>0.10077779787591411</v>
      </c>
      <c r="E104" s="562">
        <v>317</v>
      </c>
      <c r="F104" s="564">
        <v>-38.485804416403788</v>
      </c>
    </row>
    <row r="105" spans="1:6" x14ac:dyDescent="0.25">
      <c r="A105" s="735" t="s">
        <v>554</v>
      </c>
      <c r="B105" s="498">
        <v>292</v>
      </c>
      <c r="C105" s="561">
        <f t="shared" si="4"/>
        <v>0.12760453083484827</v>
      </c>
      <c r="D105" s="561">
        <f t="shared" si="5"/>
        <v>0.15090829220393293</v>
      </c>
      <c r="E105" s="562">
        <v>643</v>
      </c>
      <c r="F105" s="564">
        <v>-54.587869362363918</v>
      </c>
    </row>
    <row r="106" spans="1:6" x14ac:dyDescent="0.25">
      <c r="A106" s="735" t="s">
        <v>555</v>
      </c>
      <c r="B106" s="498">
        <v>47</v>
      </c>
      <c r="C106" s="561">
        <f t="shared" si="4"/>
        <v>2.0539085442595442E-2</v>
      </c>
      <c r="D106" s="561">
        <f t="shared" si="5"/>
        <v>2.4290033334194681E-2</v>
      </c>
      <c r="E106" s="562">
        <v>47</v>
      </c>
      <c r="F106" s="564">
        <v>0</v>
      </c>
    </row>
    <row r="107" spans="1:6" x14ac:dyDescent="0.25">
      <c r="A107" s="735" t="s">
        <v>556</v>
      </c>
      <c r="B107" s="498">
        <v>8</v>
      </c>
      <c r="C107" s="561">
        <f t="shared" si="4"/>
        <v>3.4960145434205009E-3</v>
      </c>
      <c r="D107" s="561">
        <f t="shared" si="5"/>
        <v>4.1344737590118608E-3</v>
      </c>
      <c r="E107" s="562">
        <v>29</v>
      </c>
      <c r="F107" s="564">
        <v>-72.41379310344827</v>
      </c>
    </row>
    <row r="108" spans="1:6" x14ac:dyDescent="0.25">
      <c r="A108" s="735" t="s">
        <v>557</v>
      </c>
      <c r="B108" s="498">
        <v>18</v>
      </c>
      <c r="C108" s="561">
        <f t="shared" si="4"/>
        <v>7.8660327226961254E-3</v>
      </c>
      <c r="D108" s="561">
        <f t="shared" si="5"/>
        <v>9.3025659577766866E-3</v>
      </c>
      <c r="E108" s="462" t="s">
        <v>521</v>
      </c>
      <c r="F108" s="749" t="s">
        <v>1480</v>
      </c>
    </row>
    <row r="109" spans="1:6" s="730" customFormat="1" x14ac:dyDescent="0.25">
      <c r="A109" s="380" t="s">
        <v>581</v>
      </c>
      <c r="B109" s="731">
        <v>325</v>
      </c>
      <c r="C109" s="732">
        <f t="shared" si="4"/>
        <v>0.14202559082645783</v>
      </c>
      <c r="D109" s="732">
        <f t="shared" si="5"/>
        <v>0.16796299645985685</v>
      </c>
      <c r="E109" s="740" t="s">
        <v>521</v>
      </c>
      <c r="F109" s="741" t="s">
        <v>1480</v>
      </c>
    </row>
    <row r="110" spans="1:6" x14ac:dyDescent="0.25">
      <c r="A110" s="735" t="s">
        <v>558</v>
      </c>
      <c r="B110" s="498">
        <v>29</v>
      </c>
      <c r="C110" s="561">
        <f t="shared" si="4"/>
        <v>1.2673052719899314E-2</v>
      </c>
      <c r="D110" s="561">
        <f t="shared" si="5"/>
        <v>1.4987467376417995E-2</v>
      </c>
      <c r="E110" s="462" t="s">
        <v>521</v>
      </c>
      <c r="F110" s="749" t="s">
        <v>1480</v>
      </c>
    </row>
    <row r="111" spans="1:6" x14ac:dyDescent="0.25">
      <c r="A111" s="735" t="s">
        <v>559</v>
      </c>
      <c r="B111" s="498">
        <v>35</v>
      </c>
      <c r="C111" s="561">
        <f t="shared" si="4"/>
        <v>1.5295063627464691E-2</v>
      </c>
      <c r="D111" s="561">
        <f t="shared" si="5"/>
        <v>1.8088322695676892E-2</v>
      </c>
      <c r="E111" s="462" t="s">
        <v>521</v>
      </c>
      <c r="F111" s="749" t="s">
        <v>1480</v>
      </c>
    </row>
    <row r="112" spans="1:6" x14ac:dyDescent="0.25">
      <c r="A112" s="735" t="s">
        <v>560</v>
      </c>
      <c r="B112" s="498">
        <v>3</v>
      </c>
      <c r="C112" s="561">
        <f t="shared" si="4"/>
        <v>1.3110054537826877E-3</v>
      </c>
      <c r="D112" s="561">
        <f t="shared" si="5"/>
        <v>1.5504276596294479E-3</v>
      </c>
      <c r="E112" s="562">
        <v>16</v>
      </c>
      <c r="F112" s="564">
        <v>-81.25</v>
      </c>
    </row>
    <row r="113" spans="1:6" x14ac:dyDescent="0.25">
      <c r="A113" s="735" t="s">
        <v>561</v>
      </c>
      <c r="B113" s="498">
        <v>160</v>
      </c>
      <c r="C113" s="561">
        <f t="shared" si="4"/>
        <v>6.9920290868410007E-2</v>
      </c>
      <c r="D113" s="561">
        <f t="shared" si="5"/>
        <v>8.2689475180237226E-2</v>
      </c>
      <c r="E113" s="462" t="s">
        <v>521</v>
      </c>
      <c r="F113" s="749" t="s">
        <v>1480</v>
      </c>
    </row>
    <row r="114" spans="1:6" x14ac:dyDescent="0.25">
      <c r="A114" s="735" t="s">
        <v>562</v>
      </c>
      <c r="B114" s="498">
        <v>40</v>
      </c>
      <c r="C114" s="561">
        <f t="shared" si="4"/>
        <v>1.7480072717102502E-2</v>
      </c>
      <c r="D114" s="561">
        <f t="shared" si="5"/>
        <v>2.0672368795059307E-2</v>
      </c>
      <c r="E114" s="562">
        <v>34</v>
      </c>
      <c r="F114" s="564">
        <v>17.647058823529413</v>
      </c>
    </row>
    <row r="115" spans="1:6" x14ac:dyDescent="0.25">
      <c r="A115" s="735" t="s">
        <v>563</v>
      </c>
      <c r="B115" s="498">
        <v>8</v>
      </c>
      <c r="C115" s="561">
        <f t="shared" si="4"/>
        <v>3.4960145434205009E-3</v>
      </c>
      <c r="D115" s="561">
        <f t="shared" si="5"/>
        <v>4.1344737590118608E-3</v>
      </c>
      <c r="E115" s="462" t="s">
        <v>521</v>
      </c>
      <c r="F115" s="749" t="s">
        <v>1480</v>
      </c>
    </row>
    <row r="116" spans="1:6" x14ac:dyDescent="0.25">
      <c r="A116" s="735" t="s">
        <v>564</v>
      </c>
      <c r="B116" s="498">
        <v>50</v>
      </c>
      <c r="C116" s="561">
        <f t="shared" si="4"/>
        <v>2.1850090896378127E-2</v>
      </c>
      <c r="D116" s="561">
        <f t="shared" si="5"/>
        <v>2.584046099382413E-2</v>
      </c>
      <c r="E116" s="562">
        <v>141</v>
      </c>
      <c r="F116" s="564">
        <v>-64.539007092198588</v>
      </c>
    </row>
    <row r="117" spans="1:6" s="730" customFormat="1" x14ac:dyDescent="0.25">
      <c r="A117" s="543" t="s">
        <v>218</v>
      </c>
      <c r="B117" s="736">
        <v>1307</v>
      </c>
      <c r="C117" s="737">
        <f t="shared" si="4"/>
        <v>0.57116137603132433</v>
      </c>
      <c r="D117" s="737">
        <f t="shared" si="5"/>
        <v>0.67546965037856277</v>
      </c>
      <c r="E117" s="544">
        <v>1536</v>
      </c>
      <c r="F117" s="738">
        <v>-14.908854166666666</v>
      </c>
    </row>
    <row r="118" spans="1:6" s="730" customFormat="1" x14ac:dyDescent="0.25">
      <c r="A118" s="543" t="s">
        <v>200</v>
      </c>
      <c r="B118" s="736">
        <v>35337</v>
      </c>
      <c r="C118" s="737">
        <f t="shared" si="4"/>
        <v>15.442333240106279</v>
      </c>
      <c r="D118" s="737">
        <f t="shared" si="5"/>
        <v>18.262487402775264</v>
      </c>
      <c r="E118" s="544">
        <v>30839</v>
      </c>
      <c r="F118" s="738">
        <v>14.585427543046142</v>
      </c>
    </row>
    <row r="119" spans="1:6" s="730" customFormat="1" x14ac:dyDescent="0.25">
      <c r="A119" s="472" t="s">
        <v>1102</v>
      </c>
      <c r="B119" s="475">
        <f>B120-B118</f>
        <v>193495</v>
      </c>
      <c r="C119" s="742" t="s">
        <v>521</v>
      </c>
      <c r="D119" s="743">
        <f t="shared" si="5"/>
        <v>100</v>
      </c>
      <c r="E119" s="742"/>
      <c r="F119" s="744"/>
    </row>
    <row r="120" spans="1:6" x14ac:dyDescent="0.25">
      <c r="A120" s="745" t="s">
        <v>534</v>
      </c>
      <c r="B120" s="746">
        <v>228832</v>
      </c>
      <c r="C120" s="747">
        <f t="shared" si="4"/>
        <v>100</v>
      </c>
      <c r="D120" s="527" t="s">
        <v>521</v>
      </c>
      <c r="E120" s="746">
        <v>211944</v>
      </c>
      <c r="F120" s="744">
        <v>8</v>
      </c>
    </row>
    <row r="121" spans="1:6" s="531" customFormat="1" x14ac:dyDescent="0.25">
      <c r="A121" s="735"/>
      <c r="B121" s="562"/>
      <c r="C121" s="561"/>
      <c r="D121" s="748"/>
      <c r="E121" s="562"/>
      <c r="F121" s="749"/>
    </row>
    <row r="122" spans="1:6" x14ac:dyDescent="0.25">
      <c r="A122" s="530" t="s">
        <v>1518</v>
      </c>
      <c r="E122" s="562"/>
      <c r="F122" s="564"/>
    </row>
    <row r="123" spans="1:6" x14ac:dyDescent="0.25">
      <c r="A123" s="530" t="s">
        <v>1481</v>
      </c>
      <c r="E123" s="562"/>
      <c r="F123" s="564"/>
    </row>
    <row r="125" spans="1:6" x14ac:dyDescent="0.25">
      <c r="A125" s="487" t="s">
        <v>1380</v>
      </c>
      <c r="F125" s="447"/>
    </row>
    <row r="126" spans="1:6" x14ac:dyDescent="0.25">
      <c r="A126" s="488" t="s">
        <v>1381</v>
      </c>
      <c r="F126" s="447"/>
    </row>
    <row r="127" spans="1:6" x14ac:dyDescent="0.25">
      <c r="A127" s="489" t="s">
        <v>1382</v>
      </c>
      <c r="F127" s="447"/>
    </row>
    <row r="128" spans="1:6" ht="15" customHeight="1" x14ac:dyDescent="0.25">
      <c r="C128" s="368"/>
      <c r="D128" s="750"/>
      <c r="F128" s="551" t="s">
        <v>1425</v>
      </c>
    </row>
    <row r="129" spans="3:11" ht="15" customHeight="1" x14ac:dyDescent="0.25">
      <c r="C129" s="368"/>
      <c r="D129" s="750"/>
    </row>
    <row r="130" spans="3:11" ht="15" customHeight="1" x14ac:dyDescent="0.25">
      <c r="C130" s="368"/>
      <c r="D130" s="750"/>
    </row>
    <row r="131" spans="3:11" ht="15" customHeight="1" x14ac:dyDescent="0.25">
      <c r="C131" s="368"/>
      <c r="D131" s="750"/>
    </row>
    <row r="132" spans="3:11" ht="15" customHeight="1" x14ac:dyDescent="0.25">
      <c r="C132" s="1047"/>
      <c r="D132" s="750"/>
    </row>
    <row r="133" spans="3:11" x14ac:dyDescent="0.25">
      <c r="C133" s="493"/>
    </row>
    <row r="134" spans="3:11" x14ac:dyDescent="0.25">
      <c r="C134" s="493"/>
    </row>
    <row r="135" spans="3:11" x14ac:dyDescent="0.25">
      <c r="C135" s="493"/>
      <c r="J135" s="1048"/>
      <c r="K135" s="381"/>
    </row>
    <row r="136" spans="3:11" x14ac:dyDescent="0.25">
      <c r="C136" s="493"/>
    </row>
    <row r="137" spans="3:11" x14ac:dyDescent="0.25">
      <c r="C137" s="493"/>
    </row>
  </sheetData>
  <sheetProtection password="CCCF" sheet="1" objects="1" scenarios="1"/>
  <sortState ref="C125:G219">
    <sortCondition ref="D125:D219"/>
  </sortState>
  <mergeCells count="3">
    <mergeCell ref="C3:F3"/>
    <mergeCell ref="C132"/>
    <mergeCell ref="J135"/>
  </mergeCells>
  <hyperlinks>
    <hyperlink ref="F1" location="Index!A1" display="Back to Index"/>
    <hyperlink ref="F128" location="'Table 2.10'!A1" display="Back to top"/>
  </hyperlinks>
  <pageMargins left="0.7" right="0.7" top="0.75" bottom="0.75" header="0.3" footer="0.3"/>
  <pageSetup paperSize="9" orientation="portrait" r:id="rId1"/>
  <legacy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showGridLines="0" workbookViewId="0">
      <selection activeCell="G109" sqref="G109"/>
    </sheetView>
  </sheetViews>
  <sheetFormatPr defaultRowHeight="15" x14ac:dyDescent="0.25"/>
  <cols>
    <col min="1" max="1" width="7.42578125" style="447" customWidth="1"/>
    <col min="2" max="2" width="50.85546875" style="447" customWidth="1"/>
    <col min="3" max="3" width="13.42578125" style="585" customWidth="1"/>
    <col min="4" max="4" width="2" style="447" customWidth="1"/>
    <col min="5" max="5" width="13.42578125" style="585" customWidth="1"/>
    <col min="6" max="6" width="50.85546875" style="447" customWidth="1"/>
    <col min="7" max="7" width="7.42578125" style="773" customWidth="1"/>
    <col min="8" max="8" width="48" style="447" customWidth="1"/>
    <col min="9" max="16384" width="9.140625" style="447"/>
  </cols>
  <sheetData>
    <row r="1" spans="1:7" ht="18.75" x14ac:dyDescent="0.3">
      <c r="A1" s="446" t="s">
        <v>535</v>
      </c>
      <c r="G1" s="448" t="s">
        <v>1250</v>
      </c>
    </row>
    <row r="2" spans="1:7" ht="15.75" x14ac:dyDescent="0.25">
      <c r="A2" s="449" t="s">
        <v>1369</v>
      </c>
      <c r="B2" s="450"/>
      <c r="C2" s="751"/>
      <c r="D2" s="450"/>
      <c r="E2" s="751"/>
      <c r="F2" s="450"/>
      <c r="G2" s="752"/>
    </row>
    <row r="3" spans="1:7" ht="27.75" customHeight="1" x14ac:dyDescent="0.25">
      <c r="A3" s="450"/>
      <c r="B3" s="450"/>
      <c r="C3" s="751"/>
      <c r="D3" s="450"/>
      <c r="E3" s="1049" t="s">
        <v>1044</v>
      </c>
      <c r="F3" s="1049"/>
      <c r="G3" s="1049"/>
    </row>
    <row r="4" spans="1:7" s="531" customFormat="1" ht="6.75" customHeight="1" x14ac:dyDescent="0.25">
      <c r="A4" s="661"/>
      <c r="B4" s="661"/>
      <c r="C4" s="753"/>
      <c r="D4" s="661"/>
      <c r="E4" s="754"/>
      <c r="F4" s="755"/>
      <c r="G4" s="756"/>
    </row>
    <row r="5" spans="1:7" ht="27.75" x14ac:dyDescent="0.25">
      <c r="A5" s="501" t="s">
        <v>183</v>
      </c>
      <c r="B5" s="502" t="s">
        <v>970</v>
      </c>
      <c r="C5" s="757" t="s">
        <v>1132</v>
      </c>
      <c r="E5" s="758" t="s">
        <v>1133</v>
      </c>
      <c r="F5" s="502" t="s">
        <v>970</v>
      </c>
      <c r="G5" s="759" t="s">
        <v>183</v>
      </c>
    </row>
    <row r="6" spans="1:7" ht="15.75" customHeight="1" x14ac:dyDescent="0.25">
      <c r="A6" s="680">
        <v>15</v>
      </c>
      <c r="B6" s="367" t="s">
        <v>901</v>
      </c>
      <c r="C6" s="760">
        <v>1587</v>
      </c>
      <c r="E6" s="761">
        <v>1772</v>
      </c>
      <c r="F6" s="368" t="s">
        <v>901</v>
      </c>
      <c r="G6" s="762">
        <v>12</v>
      </c>
    </row>
    <row r="7" spans="1:7" ht="15.75" customHeight="1" x14ac:dyDescent="0.25">
      <c r="A7" s="493">
        <v>26</v>
      </c>
      <c r="B7" s="735" t="s">
        <v>553</v>
      </c>
      <c r="C7" s="763">
        <v>195</v>
      </c>
      <c r="E7" s="761">
        <v>318</v>
      </c>
      <c r="F7" s="368" t="s">
        <v>553</v>
      </c>
      <c r="G7" s="762">
        <v>24</v>
      </c>
    </row>
    <row r="8" spans="1:7" ht="15.75" customHeight="1" x14ac:dyDescent="0.25">
      <c r="A8" s="493">
        <v>3</v>
      </c>
      <c r="B8" s="368" t="s">
        <v>1030</v>
      </c>
      <c r="C8" s="763">
        <v>19231</v>
      </c>
      <c r="E8" s="761">
        <v>24141</v>
      </c>
      <c r="F8" s="368" t="s">
        <v>1030</v>
      </c>
      <c r="G8" s="762">
        <v>3</v>
      </c>
    </row>
    <row r="9" spans="1:7" ht="15.75" customHeight="1" x14ac:dyDescent="0.25">
      <c r="A9" s="493">
        <v>66</v>
      </c>
      <c r="B9" s="368" t="s">
        <v>981</v>
      </c>
      <c r="C9" s="763">
        <v>15</v>
      </c>
      <c r="E9" s="761">
        <v>13</v>
      </c>
      <c r="F9" s="368" t="s">
        <v>981</v>
      </c>
      <c r="G9" s="762">
        <v>67</v>
      </c>
    </row>
    <row r="10" spans="1:7" ht="15.75" customHeight="1" x14ac:dyDescent="0.25">
      <c r="A10" s="493">
        <v>76</v>
      </c>
      <c r="B10" s="368" t="s">
        <v>1007</v>
      </c>
      <c r="C10" s="763">
        <v>8</v>
      </c>
      <c r="E10" s="761">
        <v>46</v>
      </c>
      <c r="F10" s="368" t="s">
        <v>1031</v>
      </c>
      <c r="G10" s="762">
        <v>41</v>
      </c>
    </row>
    <row r="11" spans="1:7" ht="15.75" customHeight="1" x14ac:dyDescent="0.25">
      <c r="A11" s="493">
        <v>24</v>
      </c>
      <c r="B11" s="735" t="s">
        <v>554</v>
      </c>
      <c r="C11" s="763">
        <v>292</v>
      </c>
      <c r="E11" s="761">
        <v>642</v>
      </c>
      <c r="F11" s="368" t="s">
        <v>554</v>
      </c>
      <c r="G11" s="762">
        <v>18</v>
      </c>
    </row>
    <row r="12" spans="1:7" ht="15.75" customHeight="1" x14ac:dyDescent="0.25">
      <c r="A12" s="493">
        <v>11</v>
      </c>
      <c r="B12" s="368" t="s">
        <v>899</v>
      </c>
      <c r="C12" s="763">
        <v>3106</v>
      </c>
      <c r="E12" s="761">
        <v>2719</v>
      </c>
      <c r="F12" s="368" t="s">
        <v>899</v>
      </c>
      <c r="G12" s="762">
        <v>11</v>
      </c>
    </row>
    <row r="13" spans="1:7" ht="15.75" customHeight="1" x14ac:dyDescent="0.25">
      <c r="A13" s="493">
        <v>20</v>
      </c>
      <c r="B13" s="368" t="s">
        <v>1033</v>
      </c>
      <c r="C13" s="763">
        <v>535</v>
      </c>
      <c r="E13" s="761">
        <v>27</v>
      </c>
      <c r="F13" s="368" t="s">
        <v>1032</v>
      </c>
      <c r="G13" s="762">
        <v>55</v>
      </c>
    </row>
    <row r="14" spans="1:7" ht="15.75" customHeight="1" x14ac:dyDescent="0.25">
      <c r="A14" s="493">
        <v>34</v>
      </c>
      <c r="B14" s="368" t="s">
        <v>990</v>
      </c>
      <c r="C14" s="763">
        <v>107</v>
      </c>
      <c r="E14" s="761">
        <v>107</v>
      </c>
      <c r="F14" s="368" t="s">
        <v>990</v>
      </c>
      <c r="G14" s="762">
        <v>31</v>
      </c>
    </row>
    <row r="15" spans="1:7" ht="15.75" customHeight="1" x14ac:dyDescent="0.25">
      <c r="A15" s="493">
        <v>7</v>
      </c>
      <c r="B15" s="543" t="s">
        <v>539</v>
      </c>
      <c r="C15" s="764">
        <v>5099</v>
      </c>
      <c r="E15" s="761">
        <v>5648</v>
      </c>
      <c r="F15" s="368" t="s">
        <v>539</v>
      </c>
      <c r="G15" s="762">
        <v>6</v>
      </c>
    </row>
    <row r="16" spans="1:7" ht="15.75" customHeight="1" x14ac:dyDescent="0.25">
      <c r="A16" s="493">
        <v>29</v>
      </c>
      <c r="B16" s="368" t="s">
        <v>1000</v>
      </c>
      <c r="C16" s="763">
        <v>157</v>
      </c>
      <c r="E16" s="761">
        <v>118</v>
      </c>
      <c r="F16" s="368" t="s">
        <v>1000</v>
      </c>
      <c r="G16" s="762">
        <v>30</v>
      </c>
    </row>
    <row r="17" spans="1:7" ht="15.75" customHeight="1" x14ac:dyDescent="0.25">
      <c r="A17" s="493">
        <v>55</v>
      </c>
      <c r="B17" s="735" t="s">
        <v>540</v>
      </c>
      <c r="C17" s="763">
        <v>20</v>
      </c>
      <c r="E17" s="761">
        <v>18</v>
      </c>
      <c r="F17" s="368" t="s">
        <v>540</v>
      </c>
      <c r="G17" s="762">
        <v>58</v>
      </c>
    </row>
    <row r="18" spans="1:7" ht="15.75" customHeight="1" x14ac:dyDescent="0.25">
      <c r="A18" s="493">
        <v>8</v>
      </c>
      <c r="B18" s="368" t="s">
        <v>537</v>
      </c>
      <c r="C18" s="765">
        <v>4555</v>
      </c>
      <c r="E18" s="761">
        <v>3686</v>
      </c>
      <c r="F18" s="368" t="s">
        <v>537</v>
      </c>
      <c r="G18" s="762">
        <v>8</v>
      </c>
    </row>
    <row r="19" spans="1:7" ht="15.75" customHeight="1" x14ac:dyDescent="0.25">
      <c r="A19" s="493">
        <v>77</v>
      </c>
      <c r="B19" s="368" t="s">
        <v>1034</v>
      </c>
      <c r="C19" s="763">
        <v>8</v>
      </c>
      <c r="E19" s="766"/>
      <c r="F19" s="459"/>
      <c r="G19" s="762"/>
    </row>
    <row r="20" spans="1:7" ht="15.75" customHeight="1" x14ac:dyDescent="0.25">
      <c r="A20" s="493">
        <v>56</v>
      </c>
      <c r="B20" s="368" t="s">
        <v>1029</v>
      </c>
      <c r="C20" s="763">
        <v>20</v>
      </c>
      <c r="E20" s="766"/>
      <c r="F20" s="459"/>
      <c r="G20" s="762"/>
    </row>
    <row r="21" spans="1:7" ht="15.75" customHeight="1" x14ac:dyDescent="0.25">
      <c r="A21" s="493">
        <v>52</v>
      </c>
      <c r="B21" s="368" t="s">
        <v>991</v>
      </c>
      <c r="C21" s="763">
        <v>23</v>
      </c>
      <c r="E21" s="761">
        <v>40</v>
      </c>
      <c r="F21" s="368" t="s">
        <v>991</v>
      </c>
      <c r="G21" s="762">
        <v>43</v>
      </c>
    </row>
    <row r="22" spans="1:7" ht="15.75" customHeight="1" x14ac:dyDescent="0.25">
      <c r="A22" s="493">
        <v>65</v>
      </c>
      <c r="B22" s="368" t="s">
        <v>1035</v>
      </c>
      <c r="C22" s="763">
        <v>15</v>
      </c>
      <c r="E22" s="766"/>
      <c r="F22" s="459"/>
      <c r="G22" s="762"/>
    </row>
    <row r="23" spans="1:7" ht="15.75" customHeight="1" x14ac:dyDescent="0.25">
      <c r="A23" s="493">
        <v>90</v>
      </c>
      <c r="B23" s="368" t="s">
        <v>992</v>
      </c>
      <c r="C23" s="763">
        <v>3</v>
      </c>
      <c r="E23" s="761">
        <v>5</v>
      </c>
      <c r="F23" s="368" t="s">
        <v>992</v>
      </c>
      <c r="G23" s="762">
        <v>86</v>
      </c>
    </row>
    <row r="24" spans="1:7" ht="15.75" customHeight="1" x14ac:dyDescent="0.25">
      <c r="A24" s="493">
        <v>6</v>
      </c>
      <c r="B24" s="735" t="s">
        <v>538</v>
      </c>
      <c r="C24" s="763">
        <v>5195</v>
      </c>
      <c r="E24" s="761">
        <v>5010</v>
      </c>
      <c r="F24" s="368" t="s">
        <v>538</v>
      </c>
      <c r="G24" s="762">
        <v>7</v>
      </c>
    </row>
    <row r="25" spans="1:7" ht="15.75" customHeight="1" x14ac:dyDescent="0.25">
      <c r="A25" s="493">
        <v>70</v>
      </c>
      <c r="B25" s="368" t="s">
        <v>973</v>
      </c>
      <c r="C25" s="763">
        <v>11</v>
      </c>
      <c r="E25" s="761">
        <v>8</v>
      </c>
      <c r="F25" s="368" t="s">
        <v>973</v>
      </c>
      <c r="G25" s="762">
        <v>75</v>
      </c>
    </row>
    <row r="26" spans="1:7" ht="15.75" customHeight="1" x14ac:dyDescent="0.25">
      <c r="A26" s="493">
        <v>82</v>
      </c>
      <c r="B26" s="368" t="s">
        <v>1001</v>
      </c>
      <c r="C26" s="763">
        <v>6</v>
      </c>
      <c r="E26" s="766"/>
      <c r="F26" s="459"/>
      <c r="G26" s="762"/>
    </row>
    <row r="27" spans="1:7" ht="15.75" customHeight="1" x14ac:dyDescent="0.25">
      <c r="A27" s="493">
        <v>27</v>
      </c>
      <c r="B27" s="368" t="s">
        <v>1027</v>
      </c>
      <c r="C27" s="763">
        <v>183</v>
      </c>
      <c r="E27" s="761">
        <v>181</v>
      </c>
      <c r="F27" s="368" t="s">
        <v>1027</v>
      </c>
      <c r="G27" s="762">
        <v>27</v>
      </c>
    </row>
    <row r="28" spans="1:7" ht="15.75" customHeight="1" x14ac:dyDescent="0.25">
      <c r="A28" s="493">
        <v>74</v>
      </c>
      <c r="B28" s="368" t="s">
        <v>1026</v>
      </c>
      <c r="C28" s="763">
        <v>8</v>
      </c>
      <c r="E28" s="761">
        <v>7</v>
      </c>
      <c r="F28" s="368" t="s">
        <v>1026</v>
      </c>
      <c r="G28" s="762">
        <v>79</v>
      </c>
    </row>
    <row r="29" spans="1:7" ht="15.75" customHeight="1" x14ac:dyDescent="0.25">
      <c r="A29" s="493">
        <v>63</v>
      </c>
      <c r="B29" s="368" t="s">
        <v>988</v>
      </c>
      <c r="C29" s="763">
        <v>16</v>
      </c>
      <c r="E29" s="761">
        <v>11</v>
      </c>
      <c r="F29" s="368" t="s">
        <v>988</v>
      </c>
      <c r="G29" s="762">
        <v>70</v>
      </c>
    </row>
    <row r="30" spans="1:7" ht="15.75" customHeight="1" x14ac:dyDescent="0.25">
      <c r="A30" s="493">
        <v>58</v>
      </c>
      <c r="B30" s="368" t="s">
        <v>1002</v>
      </c>
      <c r="C30" s="763">
        <v>19</v>
      </c>
      <c r="E30" s="761">
        <v>7</v>
      </c>
      <c r="F30" s="368" t="s">
        <v>1002</v>
      </c>
      <c r="G30" s="762">
        <v>80</v>
      </c>
    </row>
    <row r="31" spans="1:7" ht="15.75" customHeight="1" x14ac:dyDescent="0.25">
      <c r="A31" s="493">
        <v>57</v>
      </c>
      <c r="B31" s="368" t="s">
        <v>1022</v>
      </c>
      <c r="C31" s="763">
        <v>20</v>
      </c>
      <c r="E31" s="761">
        <v>15</v>
      </c>
      <c r="F31" s="368" t="s">
        <v>1022</v>
      </c>
      <c r="G31" s="762">
        <v>63</v>
      </c>
    </row>
    <row r="32" spans="1:7" ht="15.75" customHeight="1" x14ac:dyDescent="0.25">
      <c r="A32" s="493">
        <v>73</v>
      </c>
      <c r="B32" s="368" t="s">
        <v>982</v>
      </c>
      <c r="C32" s="763">
        <v>9</v>
      </c>
      <c r="E32" s="761">
        <v>12</v>
      </c>
      <c r="F32" s="368" t="s">
        <v>982</v>
      </c>
      <c r="G32" s="762">
        <v>68</v>
      </c>
    </row>
    <row r="33" spans="1:7" ht="15.75" customHeight="1" x14ac:dyDescent="0.25">
      <c r="A33" s="493">
        <v>89</v>
      </c>
      <c r="B33" s="368" t="s">
        <v>1021</v>
      </c>
      <c r="C33" s="763">
        <v>3</v>
      </c>
      <c r="E33" s="761">
        <v>4</v>
      </c>
      <c r="F33" s="368" t="s">
        <v>1021</v>
      </c>
      <c r="G33" s="762">
        <v>87</v>
      </c>
    </row>
    <row r="34" spans="1:7" ht="15.75" customHeight="1" x14ac:dyDescent="0.25">
      <c r="A34" s="493">
        <v>88</v>
      </c>
      <c r="B34" s="368" t="s">
        <v>1015</v>
      </c>
      <c r="C34" s="763">
        <v>3</v>
      </c>
      <c r="E34" s="761">
        <v>48</v>
      </c>
      <c r="F34" s="368" t="s">
        <v>1015</v>
      </c>
      <c r="G34" s="762">
        <v>39</v>
      </c>
    </row>
    <row r="35" spans="1:7" ht="15.75" customHeight="1" x14ac:dyDescent="0.25">
      <c r="A35" s="493">
        <v>75</v>
      </c>
      <c r="B35" s="368" t="s">
        <v>1024</v>
      </c>
      <c r="C35" s="763">
        <v>8</v>
      </c>
      <c r="E35" s="761">
        <v>3</v>
      </c>
      <c r="F35" s="368" t="s">
        <v>1024</v>
      </c>
      <c r="G35" s="762">
        <v>89</v>
      </c>
    </row>
    <row r="36" spans="1:7" ht="15.75" customHeight="1" x14ac:dyDescent="0.25">
      <c r="A36" s="493">
        <v>38</v>
      </c>
      <c r="B36" s="368" t="s">
        <v>1003</v>
      </c>
      <c r="C36" s="763">
        <v>54</v>
      </c>
      <c r="E36" s="761">
        <v>18</v>
      </c>
      <c r="F36" s="368" t="s">
        <v>1003</v>
      </c>
      <c r="G36" s="762">
        <v>59</v>
      </c>
    </row>
    <row r="37" spans="1:7" ht="15.75" customHeight="1" x14ac:dyDescent="0.25">
      <c r="A37" s="493">
        <v>83</v>
      </c>
      <c r="B37" s="368" t="s">
        <v>1009</v>
      </c>
      <c r="C37" s="763">
        <v>5</v>
      </c>
      <c r="E37" s="766"/>
      <c r="F37" s="459"/>
      <c r="G37" s="762"/>
    </row>
    <row r="38" spans="1:7" ht="15.75" customHeight="1" x14ac:dyDescent="0.25">
      <c r="A38" s="493">
        <v>81</v>
      </c>
      <c r="B38" s="368" t="s">
        <v>993</v>
      </c>
      <c r="C38" s="763">
        <v>7</v>
      </c>
      <c r="E38" s="761">
        <v>6</v>
      </c>
      <c r="F38" s="368" t="s">
        <v>993</v>
      </c>
      <c r="G38" s="762">
        <v>83</v>
      </c>
    </row>
    <row r="39" spans="1:7" ht="15.75" customHeight="1" x14ac:dyDescent="0.25">
      <c r="A39" s="493">
        <v>9</v>
      </c>
      <c r="B39" s="368" t="s">
        <v>1016</v>
      </c>
      <c r="C39" s="763">
        <v>4083</v>
      </c>
      <c r="E39" s="761">
        <v>3612</v>
      </c>
      <c r="F39" s="368" t="s">
        <v>1016</v>
      </c>
      <c r="G39" s="762">
        <v>9</v>
      </c>
    </row>
    <row r="40" spans="1:7" ht="15.75" customHeight="1" x14ac:dyDescent="0.25">
      <c r="A40" s="493">
        <v>10</v>
      </c>
      <c r="B40" s="368" t="s">
        <v>546</v>
      </c>
      <c r="C40" s="765">
        <v>3567</v>
      </c>
      <c r="E40" s="761">
        <v>1638</v>
      </c>
      <c r="F40" s="368" t="s">
        <v>546</v>
      </c>
      <c r="G40" s="762">
        <v>13</v>
      </c>
    </row>
    <row r="41" spans="1:7" ht="15.75" customHeight="1" x14ac:dyDescent="0.25">
      <c r="A41" s="493">
        <v>41</v>
      </c>
      <c r="B41" s="735" t="s">
        <v>555</v>
      </c>
      <c r="C41" s="763">
        <v>47</v>
      </c>
      <c r="E41" s="761">
        <v>47</v>
      </c>
      <c r="F41" s="368" t="s">
        <v>555</v>
      </c>
      <c r="G41" s="762">
        <v>40</v>
      </c>
    </row>
    <row r="42" spans="1:7" ht="24" customHeight="1" x14ac:dyDescent="0.25">
      <c r="A42" s="493">
        <v>47</v>
      </c>
      <c r="B42" s="368" t="s">
        <v>1036</v>
      </c>
      <c r="C42" s="763">
        <v>35</v>
      </c>
      <c r="E42" s="761">
        <v>31</v>
      </c>
      <c r="F42" s="368" t="s">
        <v>1008</v>
      </c>
      <c r="G42" s="762">
        <v>51</v>
      </c>
    </row>
    <row r="43" spans="1:7" ht="15.75" customHeight="1" x14ac:dyDescent="0.25">
      <c r="A43" s="493">
        <v>13</v>
      </c>
      <c r="B43" s="368" t="s">
        <v>547</v>
      </c>
      <c r="C43" s="765">
        <v>2332</v>
      </c>
      <c r="E43" s="761">
        <v>1587</v>
      </c>
      <c r="F43" s="368" t="s">
        <v>547</v>
      </c>
      <c r="G43" s="762">
        <v>14</v>
      </c>
    </row>
    <row r="44" spans="1:7" ht="15.75" customHeight="1" x14ac:dyDescent="0.25">
      <c r="A44" s="493">
        <v>64</v>
      </c>
      <c r="B44" s="368" t="s">
        <v>977</v>
      </c>
      <c r="C44" s="763">
        <v>16</v>
      </c>
      <c r="E44" s="761">
        <v>6</v>
      </c>
      <c r="F44" s="368" t="s">
        <v>977</v>
      </c>
      <c r="G44" s="762">
        <v>84</v>
      </c>
    </row>
    <row r="45" spans="1:7" ht="15.75" customHeight="1" x14ac:dyDescent="0.25">
      <c r="A45" s="493">
        <v>19</v>
      </c>
      <c r="B45" s="735" t="s">
        <v>541</v>
      </c>
      <c r="C45" s="763">
        <v>542</v>
      </c>
      <c r="E45" s="761">
        <v>661</v>
      </c>
      <c r="F45" s="368" t="s">
        <v>541</v>
      </c>
      <c r="G45" s="762">
        <v>17</v>
      </c>
    </row>
    <row r="46" spans="1:7" ht="15.75" customHeight="1" x14ac:dyDescent="0.25">
      <c r="A46" s="493">
        <v>33</v>
      </c>
      <c r="B46" s="368" t="s">
        <v>548</v>
      </c>
      <c r="C46" s="765">
        <v>118</v>
      </c>
      <c r="E46" s="761">
        <v>146</v>
      </c>
      <c r="F46" s="368" t="s">
        <v>548</v>
      </c>
      <c r="G46" s="762">
        <v>29</v>
      </c>
    </row>
    <row r="47" spans="1:7" ht="15.75" customHeight="1" x14ac:dyDescent="0.25">
      <c r="A47" s="493">
        <v>5</v>
      </c>
      <c r="B47" s="735" t="s">
        <v>542</v>
      </c>
      <c r="C47" s="763">
        <v>6008</v>
      </c>
      <c r="E47" s="761">
        <v>7903</v>
      </c>
      <c r="F47" s="368" t="s">
        <v>542</v>
      </c>
      <c r="G47" s="762">
        <v>5</v>
      </c>
    </row>
    <row r="48" spans="1:7" ht="15.75" customHeight="1" x14ac:dyDescent="0.25">
      <c r="A48" s="493">
        <v>69</v>
      </c>
      <c r="B48" s="368" t="s">
        <v>1017</v>
      </c>
      <c r="C48" s="763">
        <v>11</v>
      </c>
      <c r="E48" s="761">
        <v>14</v>
      </c>
      <c r="F48" s="368" t="s">
        <v>1017</v>
      </c>
      <c r="G48" s="762">
        <v>64</v>
      </c>
    </row>
    <row r="49" spans="1:7" ht="15.75" customHeight="1" x14ac:dyDescent="0.25">
      <c r="A49" s="493">
        <v>85</v>
      </c>
      <c r="B49" s="368" t="s">
        <v>551</v>
      </c>
      <c r="C49" s="763">
        <v>5</v>
      </c>
      <c r="E49" s="766"/>
      <c r="F49" s="459"/>
      <c r="G49" s="762"/>
    </row>
    <row r="50" spans="1:7" ht="15.75" customHeight="1" x14ac:dyDescent="0.25">
      <c r="A50" s="493">
        <v>23</v>
      </c>
      <c r="B50" s="368" t="s">
        <v>1037</v>
      </c>
      <c r="C50" s="763">
        <v>298</v>
      </c>
      <c r="E50" s="766"/>
      <c r="F50" s="459"/>
      <c r="G50" s="762"/>
    </row>
    <row r="51" spans="1:7" ht="15.75" customHeight="1" x14ac:dyDescent="0.25">
      <c r="A51" s="493">
        <v>48</v>
      </c>
      <c r="B51" s="735" t="s">
        <v>559</v>
      </c>
      <c r="C51" s="763">
        <v>35</v>
      </c>
      <c r="E51" s="761">
        <v>39</v>
      </c>
      <c r="F51" s="368" t="s">
        <v>985</v>
      </c>
      <c r="G51" s="762">
        <v>45</v>
      </c>
    </row>
    <row r="52" spans="1:7" ht="15.75" customHeight="1" x14ac:dyDescent="0.25">
      <c r="A52" s="493">
        <v>44</v>
      </c>
      <c r="B52" s="368" t="s">
        <v>985</v>
      </c>
      <c r="C52" s="763">
        <v>39</v>
      </c>
      <c r="E52" s="766"/>
      <c r="F52" s="459"/>
      <c r="G52" s="762"/>
    </row>
    <row r="53" spans="1:7" ht="15.75" customHeight="1" x14ac:dyDescent="0.25">
      <c r="A53" s="493">
        <v>91</v>
      </c>
      <c r="B53" s="368" t="s">
        <v>980</v>
      </c>
      <c r="C53" s="763">
        <v>3</v>
      </c>
      <c r="E53" s="766"/>
      <c r="F53" s="459"/>
      <c r="G53" s="762"/>
    </row>
    <row r="54" spans="1:7" ht="15.75" customHeight="1" x14ac:dyDescent="0.25">
      <c r="A54" s="493">
        <v>93</v>
      </c>
      <c r="B54" s="735" t="s">
        <v>560</v>
      </c>
      <c r="C54" s="763">
        <v>3</v>
      </c>
      <c r="E54" s="761">
        <v>16</v>
      </c>
      <c r="F54" s="368" t="s">
        <v>971</v>
      </c>
      <c r="G54" s="762">
        <v>61</v>
      </c>
    </row>
    <row r="55" spans="1:7" ht="15.75" customHeight="1" x14ac:dyDescent="0.25">
      <c r="A55" s="493">
        <v>60</v>
      </c>
      <c r="B55" s="368" t="s">
        <v>994</v>
      </c>
      <c r="C55" s="763">
        <v>18</v>
      </c>
      <c r="E55" s="761">
        <v>17</v>
      </c>
      <c r="F55" s="368" t="s">
        <v>994</v>
      </c>
      <c r="G55" s="762">
        <v>60</v>
      </c>
    </row>
    <row r="56" spans="1:7" ht="15.75" customHeight="1" x14ac:dyDescent="0.25">
      <c r="A56" s="493">
        <v>1</v>
      </c>
      <c r="B56" s="735" t="s">
        <v>552</v>
      </c>
      <c r="C56" s="763">
        <v>67180</v>
      </c>
      <c r="E56" s="761">
        <v>49600</v>
      </c>
      <c r="F56" s="368" t="s">
        <v>972</v>
      </c>
      <c r="G56" s="762">
        <v>1</v>
      </c>
    </row>
    <row r="57" spans="1:7" ht="15.75" customHeight="1" x14ac:dyDescent="0.25">
      <c r="A57" s="493">
        <v>87</v>
      </c>
      <c r="B57" s="368" t="s">
        <v>1038</v>
      </c>
      <c r="C57" s="763">
        <v>3</v>
      </c>
      <c r="E57" s="766"/>
      <c r="F57" s="459"/>
      <c r="G57" s="762"/>
    </row>
    <row r="58" spans="1:7" ht="15.75" customHeight="1" x14ac:dyDescent="0.25">
      <c r="A58" s="493">
        <v>42</v>
      </c>
      <c r="B58" s="368" t="s">
        <v>998</v>
      </c>
      <c r="C58" s="763">
        <v>43</v>
      </c>
      <c r="E58" s="761">
        <v>102</v>
      </c>
      <c r="F58" s="368" t="s">
        <v>998</v>
      </c>
      <c r="G58" s="762">
        <v>32</v>
      </c>
    </row>
    <row r="59" spans="1:7" ht="15.75" customHeight="1" x14ac:dyDescent="0.25">
      <c r="A59" s="493">
        <v>68</v>
      </c>
      <c r="B59" s="368" t="s">
        <v>1005</v>
      </c>
      <c r="C59" s="763">
        <v>13</v>
      </c>
      <c r="E59" s="761">
        <v>35</v>
      </c>
      <c r="F59" s="368" t="s">
        <v>1005</v>
      </c>
      <c r="G59" s="762">
        <v>47</v>
      </c>
    </row>
    <row r="60" spans="1:7" ht="15.75" customHeight="1" x14ac:dyDescent="0.25">
      <c r="A60" s="493">
        <v>21</v>
      </c>
      <c r="B60" s="368" t="s">
        <v>999</v>
      </c>
      <c r="C60" s="763">
        <v>399</v>
      </c>
      <c r="E60" s="761">
        <v>326</v>
      </c>
      <c r="F60" s="368" t="s">
        <v>999</v>
      </c>
      <c r="G60" s="762">
        <v>23</v>
      </c>
    </row>
    <row r="61" spans="1:7" ht="15.75" customHeight="1" x14ac:dyDescent="0.25">
      <c r="A61" s="493">
        <v>40</v>
      </c>
      <c r="B61" s="735" t="s">
        <v>564</v>
      </c>
      <c r="C61" s="763">
        <v>50</v>
      </c>
      <c r="E61" s="766"/>
      <c r="F61" s="459"/>
      <c r="G61" s="762"/>
    </row>
    <row r="62" spans="1:7" ht="15.75" customHeight="1" x14ac:dyDescent="0.25">
      <c r="A62" s="493">
        <v>50</v>
      </c>
      <c r="B62" s="735" t="s">
        <v>558</v>
      </c>
      <c r="C62" s="763">
        <v>29</v>
      </c>
      <c r="E62" s="766"/>
      <c r="F62" s="459"/>
      <c r="G62" s="762"/>
    </row>
    <row r="63" spans="1:7" ht="15.75" customHeight="1" x14ac:dyDescent="0.25">
      <c r="A63" s="493">
        <v>28</v>
      </c>
      <c r="B63" s="735" t="s">
        <v>561</v>
      </c>
      <c r="C63" s="763">
        <v>160</v>
      </c>
      <c r="E63" s="766"/>
      <c r="F63" s="459"/>
      <c r="G63" s="762"/>
    </row>
    <row r="64" spans="1:7" ht="15.75" customHeight="1" x14ac:dyDescent="0.25">
      <c r="A64" s="493">
        <v>31</v>
      </c>
      <c r="B64" s="368" t="s">
        <v>983</v>
      </c>
      <c r="C64" s="763">
        <v>133</v>
      </c>
      <c r="E64" s="761">
        <v>171</v>
      </c>
      <c r="F64" s="368" t="s">
        <v>983</v>
      </c>
      <c r="G64" s="762">
        <v>28</v>
      </c>
    </row>
    <row r="65" spans="1:7" ht="15.75" customHeight="1" x14ac:dyDescent="0.25">
      <c r="A65" s="493">
        <v>59</v>
      </c>
      <c r="B65" s="368" t="s">
        <v>1012</v>
      </c>
      <c r="C65" s="763">
        <v>18</v>
      </c>
      <c r="E65" s="761">
        <v>66</v>
      </c>
      <c r="F65" s="368" t="s">
        <v>1012</v>
      </c>
      <c r="G65" s="762">
        <v>38</v>
      </c>
    </row>
    <row r="66" spans="1:7" ht="15.75" customHeight="1" x14ac:dyDescent="0.25">
      <c r="A66" s="493">
        <v>14</v>
      </c>
      <c r="B66" s="368" t="s">
        <v>1006</v>
      </c>
      <c r="C66" s="763">
        <v>2145</v>
      </c>
      <c r="E66" s="761">
        <v>1441</v>
      </c>
      <c r="F66" s="368" t="s">
        <v>1006</v>
      </c>
      <c r="G66" s="762">
        <v>15</v>
      </c>
    </row>
    <row r="67" spans="1:7" ht="15.75" customHeight="1" x14ac:dyDescent="0.25">
      <c r="A67" s="493">
        <v>12</v>
      </c>
      <c r="B67" s="368" t="s">
        <v>1013</v>
      </c>
      <c r="C67" s="763">
        <v>2509</v>
      </c>
      <c r="E67" s="761">
        <v>3093</v>
      </c>
      <c r="F67" s="368" t="s">
        <v>1013</v>
      </c>
      <c r="G67" s="762">
        <v>10</v>
      </c>
    </row>
    <row r="68" spans="1:7" ht="15.75" customHeight="1" x14ac:dyDescent="0.25">
      <c r="A68" s="493">
        <v>67</v>
      </c>
      <c r="B68" s="368" t="s">
        <v>1039</v>
      </c>
      <c r="C68" s="763">
        <v>15</v>
      </c>
      <c r="E68" s="761">
        <v>16</v>
      </c>
      <c r="F68" s="368" t="s">
        <v>974</v>
      </c>
      <c r="G68" s="762">
        <v>62</v>
      </c>
    </row>
    <row r="69" spans="1:7" ht="15.75" customHeight="1" x14ac:dyDescent="0.25">
      <c r="A69" s="493">
        <v>49</v>
      </c>
      <c r="B69" s="368" t="s">
        <v>995</v>
      </c>
      <c r="C69" s="763">
        <v>31</v>
      </c>
      <c r="E69" s="761">
        <v>28</v>
      </c>
      <c r="F69" s="368" t="s">
        <v>995</v>
      </c>
      <c r="G69" s="762">
        <v>53</v>
      </c>
    </row>
    <row r="70" spans="1:7" ht="15.75" customHeight="1" x14ac:dyDescent="0.25">
      <c r="A70" s="493">
        <v>79</v>
      </c>
      <c r="B70" s="735" t="s">
        <v>556</v>
      </c>
      <c r="C70" s="763">
        <v>8</v>
      </c>
      <c r="E70" s="761">
        <v>28</v>
      </c>
      <c r="F70" s="368" t="s">
        <v>556</v>
      </c>
      <c r="G70" s="762">
        <v>54</v>
      </c>
    </row>
    <row r="71" spans="1:7" ht="15.75" customHeight="1" x14ac:dyDescent="0.25">
      <c r="A71" s="493">
        <v>45</v>
      </c>
      <c r="B71" s="368" t="s">
        <v>1014</v>
      </c>
      <c r="C71" s="763">
        <v>38</v>
      </c>
      <c r="E71" s="761">
        <v>80</v>
      </c>
      <c r="F71" s="368" t="s">
        <v>1014</v>
      </c>
      <c r="G71" s="762">
        <v>35</v>
      </c>
    </row>
    <row r="72" spans="1:7" ht="15.75" customHeight="1" x14ac:dyDescent="0.25">
      <c r="A72" s="493">
        <v>46</v>
      </c>
      <c r="B72" s="368" t="s">
        <v>979</v>
      </c>
      <c r="C72" s="763">
        <v>38</v>
      </c>
      <c r="E72" s="761">
        <v>223</v>
      </c>
      <c r="F72" s="368" t="s">
        <v>979</v>
      </c>
      <c r="G72" s="762">
        <v>26</v>
      </c>
    </row>
    <row r="73" spans="1:7" ht="15.75" customHeight="1" x14ac:dyDescent="0.25">
      <c r="A73" s="493">
        <v>62</v>
      </c>
      <c r="B73" s="368" t="s">
        <v>996</v>
      </c>
      <c r="C73" s="763">
        <v>17</v>
      </c>
      <c r="E73" s="761">
        <v>23</v>
      </c>
      <c r="F73" s="368" t="s">
        <v>996</v>
      </c>
      <c r="G73" s="762">
        <v>57</v>
      </c>
    </row>
    <row r="74" spans="1:7" ht="15.75" customHeight="1" x14ac:dyDescent="0.25">
      <c r="A74" s="493">
        <v>54</v>
      </c>
      <c r="B74" s="368" t="s">
        <v>1040</v>
      </c>
      <c r="C74" s="763">
        <v>22</v>
      </c>
      <c r="E74" s="761">
        <v>31</v>
      </c>
      <c r="F74" s="368" t="s">
        <v>1010</v>
      </c>
      <c r="G74" s="762">
        <v>52</v>
      </c>
    </row>
    <row r="75" spans="1:7" ht="15.75" customHeight="1" x14ac:dyDescent="0.25">
      <c r="A75" s="493">
        <v>39</v>
      </c>
      <c r="B75" s="368" t="s">
        <v>1018</v>
      </c>
      <c r="C75" s="763">
        <v>51</v>
      </c>
      <c r="E75" s="761">
        <v>37</v>
      </c>
      <c r="F75" s="368" t="s">
        <v>1018</v>
      </c>
      <c r="G75" s="762">
        <v>46</v>
      </c>
    </row>
    <row r="76" spans="1:7" ht="15.75" customHeight="1" x14ac:dyDescent="0.25">
      <c r="A76" s="493">
        <v>22</v>
      </c>
      <c r="B76" s="735" t="s">
        <v>543</v>
      </c>
      <c r="C76" s="763">
        <v>337</v>
      </c>
      <c r="E76" s="761">
        <v>485</v>
      </c>
      <c r="F76" s="368" t="s">
        <v>543</v>
      </c>
      <c r="G76" s="762">
        <v>21</v>
      </c>
    </row>
    <row r="77" spans="1:7" ht="15.75" customHeight="1" x14ac:dyDescent="0.25">
      <c r="A77" s="493">
        <v>71</v>
      </c>
      <c r="B77" s="368" t="s">
        <v>975</v>
      </c>
      <c r="C77" s="763">
        <v>10</v>
      </c>
      <c r="E77" s="761">
        <v>32</v>
      </c>
      <c r="F77" s="368" t="s">
        <v>975</v>
      </c>
      <c r="G77" s="762">
        <v>50</v>
      </c>
    </row>
    <row r="78" spans="1:7" ht="15.75" customHeight="1" x14ac:dyDescent="0.25">
      <c r="A78" s="493">
        <v>61</v>
      </c>
      <c r="B78" s="735" t="s">
        <v>557</v>
      </c>
      <c r="C78" s="763">
        <v>18</v>
      </c>
      <c r="E78" s="766"/>
      <c r="F78" s="459"/>
      <c r="G78" s="762"/>
    </row>
    <row r="79" spans="1:7" ht="15.75" customHeight="1" x14ac:dyDescent="0.25">
      <c r="A79" s="493">
        <v>37</v>
      </c>
      <c r="B79" s="368" t="s">
        <v>1019</v>
      </c>
      <c r="C79" s="763">
        <v>54</v>
      </c>
      <c r="E79" s="761">
        <v>40</v>
      </c>
      <c r="F79" s="368" t="s">
        <v>1019</v>
      </c>
      <c r="G79" s="762">
        <v>44</v>
      </c>
    </row>
    <row r="80" spans="1:7" ht="15.75" customHeight="1" x14ac:dyDescent="0.25">
      <c r="A80" s="493">
        <v>17</v>
      </c>
      <c r="B80" s="735" t="s">
        <v>544</v>
      </c>
      <c r="C80" s="763">
        <v>623</v>
      </c>
      <c r="E80" s="761">
        <v>490</v>
      </c>
      <c r="F80" s="368" t="s">
        <v>544</v>
      </c>
      <c r="G80" s="762">
        <v>20</v>
      </c>
    </row>
    <row r="81" spans="1:7" ht="15.75" customHeight="1" x14ac:dyDescent="0.25">
      <c r="A81" s="493">
        <v>78</v>
      </c>
      <c r="B81" s="368" t="s">
        <v>986</v>
      </c>
      <c r="C81" s="763">
        <v>8</v>
      </c>
      <c r="E81" s="761">
        <v>9</v>
      </c>
      <c r="F81" s="368" t="s">
        <v>986</v>
      </c>
      <c r="G81" s="762">
        <v>73</v>
      </c>
    </row>
    <row r="82" spans="1:7" ht="15.75" customHeight="1" x14ac:dyDescent="0.25">
      <c r="A82" s="493">
        <v>16</v>
      </c>
      <c r="B82" s="735" t="s">
        <v>549</v>
      </c>
      <c r="C82" s="763">
        <v>633</v>
      </c>
      <c r="E82" s="761">
        <v>244</v>
      </c>
      <c r="F82" s="368" t="s">
        <v>549</v>
      </c>
      <c r="G82" s="762">
        <v>25</v>
      </c>
    </row>
    <row r="83" spans="1:7" ht="15.75" customHeight="1" x14ac:dyDescent="0.25">
      <c r="A83" s="493">
        <v>35</v>
      </c>
      <c r="B83" s="735" t="s">
        <v>550</v>
      </c>
      <c r="C83" s="763">
        <v>67</v>
      </c>
      <c r="E83" s="761">
        <v>67</v>
      </c>
      <c r="F83" s="368" t="s">
        <v>550</v>
      </c>
      <c r="G83" s="762">
        <v>37</v>
      </c>
    </row>
    <row r="84" spans="1:7" ht="15.75" customHeight="1" x14ac:dyDescent="0.25">
      <c r="A84" s="493">
        <v>30</v>
      </c>
      <c r="B84" s="368" t="s">
        <v>1023</v>
      </c>
      <c r="C84" s="763">
        <v>136</v>
      </c>
      <c r="E84" s="761">
        <v>81</v>
      </c>
      <c r="F84" s="368" t="s">
        <v>1023</v>
      </c>
      <c r="G84" s="762">
        <v>34</v>
      </c>
    </row>
    <row r="85" spans="1:7" ht="15.75" customHeight="1" x14ac:dyDescent="0.25">
      <c r="A85" s="493">
        <v>25</v>
      </c>
      <c r="B85" s="368" t="s">
        <v>1041</v>
      </c>
      <c r="C85" s="763">
        <v>207</v>
      </c>
      <c r="E85" s="766"/>
      <c r="F85" s="459"/>
      <c r="G85" s="762"/>
    </row>
    <row r="86" spans="1:7" ht="15.75" customHeight="1" x14ac:dyDescent="0.25">
      <c r="A86" s="493">
        <v>32</v>
      </c>
      <c r="B86" s="368" t="s">
        <v>989</v>
      </c>
      <c r="C86" s="763">
        <v>127</v>
      </c>
      <c r="E86" s="761">
        <v>89</v>
      </c>
      <c r="F86" s="368" t="s">
        <v>989</v>
      </c>
      <c r="G86" s="762">
        <v>33</v>
      </c>
    </row>
    <row r="87" spans="1:7" ht="15.75" customHeight="1" x14ac:dyDescent="0.25">
      <c r="A87" s="493">
        <v>84</v>
      </c>
      <c r="B87" s="368" t="s">
        <v>987</v>
      </c>
      <c r="C87" s="763">
        <v>5</v>
      </c>
      <c r="E87" s="761">
        <v>3</v>
      </c>
      <c r="F87" s="368" t="s">
        <v>987</v>
      </c>
      <c r="G87" s="762">
        <v>94</v>
      </c>
    </row>
    <row r="88" spans="1:7" ht="15.75" customHeight="1" x14ac:dyDescent="0.25">
      <c r="A88" s="493">
        <v>18</v>
      </c>
      <c r="B88" s="368" t="s">
        <v>1042</v>
      </c>
      <c r="C88" s="763">
        <v>614</v>
      </c>
      <c r="E88" s="761">
        <v>534</v>
      </c>
      <c r="F88" s="368" t="s">
        <v>1025</v>
      </c>
      <c r="G88" s="762">
        <v>19</v>
      </c>
    </row>
    <row r="89" spans="1:7" ht="15.75" customHeight="1" x14ac:dyDescent="0.25">
      <c r="A89" s="493">
        <v>43</v>
      </c>
      <c r="B89" s="735" t="s">
        <v>562</v>
      </c>
      <c r="C89" s="763">
        <v>40</v>
      </c>
      <c r="E89" s="761">
        <v>33</v>
      </c>
      <c r="F89" s="368" t="s">
        <v>562</v>
      </c>
      <c r="G89" s="762">
        <v>48</v>
      </c>
    </row>
    <row r="90" spans="1:7" ht="15.75" customHeight="1" x14ac:dyDescent="0.25">
      <c r="A90" s="493">
        <v>92</v>
      </c>
      <c r="B90" s="368" t="s">
        <v>976</v>
      </c>
      <c r="C90" s="763">
        <v>3</v>
      </c>
      <c r="E90" s="761">
        <v>14</v>
      </c>
      <c r="F90" s="368" t="s">
        <v>976</v>
      </c>
      <c r="G90" s="762">
        <v>65</v>
      </c>
    </row>
    <row r="91" spans="1:7" ht="15.75" customHeight="1" x14ac:dyDescent="0.25">
      <c r="A91" s="493">
        <v>72</v>
      </c>
      <c r="B91" s="368" t="s">
        <v>1020</v>
      </c>
      <c r="C91" s="763">
        <v>9</v>
      </c>
      <c r="E91" s="761">
        <v>10</v>
      </c>
      <c r="F91" s="368" t="s">
        <v>1020</v>
      </c>
      <c r="G91" s="762">
        <v>72</v>
      </c>
    </row>
    <row r="92" spans="1:7" ht="15.75" customHeight="1" x14ac:dyDescent="0.25">
      <c r="A92" s="493">
        <v>80</v>
      </c>
      <c r="B92" s="735" t="s">
        <v>563</v>
      </c>
      <c r="C92" s="763">
        <v>8</v>
      </c>
      <c r="E92" s="761">
        <v>14</v>
      </c>
      <c r="F92" s="368" t="s">
        <v>997</v>
      </c>
      <c r="G92" s="762">
        <v>66</v>
      </c>
    </row>
    <row r="93" spans="1:7" ht="15.75" customHeight="1" x14ac:dyDescent="0.25">
      <c r="A93" s="493">
        <v>53</v>
      </c>
      <c r="B93" s="368" t="s">
        <v>1011</v>
      </c>
      <c r="C93" s="763">
        <v>22</v>
      </c>
      <c r="E93" s="761">
        <v>44</v>
      </c>
      <c r="F93" s="368" t="s">
        <v>1011</v>
      </c>
      <c r="G93" s="762">
        <v>42</v>
      </c>
    </row>
    <row r="94" spans="1:7" ht="15.75" customHeight="1" x14ac:dyDescent="0.25">
      <c r="A94" s="493">
        <v>4</v>
      </c>
      <c r="B94" s="735" t="s">
        <v>545</v>
      </c>
      <c r="C94" s="763">
        <v>12980</v>
      </c>
      <c r="E94" s="761">
        <v>14702</v>
      </c>
      <c r="F94" s="368" t="s">
        <v>545</v>
      </c>
      <c r="G94" s="762">
        <v>4</v>
      </c>
    </row>
    <row r="95" spans="1:7" ht="15.75" customHeight="1" x14ac:dyDescent="0.25">
      <c r="A95" s="493">
        <v>51</v>
      </c>
      <c r="B95" s="368" t="s">
        <v>1004</v>
      </c>
      <c r="C95" s="763">
        <v>26</v>
      </c>
      <c r="E95" s="761">
        <v>33</v>
      </c>
      <c r="F95" s="368" t="s">
        <v>1004</v>
      </c>
      <c r="G95" s="762">
        <v>49</v>
      </c>
    </row>
    <row r="96" spans="1:7" ht="15.75" customHeight="1" x14ac:dyDescent="0.25">
      <c r="A96" s="493">
        <v>2</v>
      </c>
      <c r="B96" s="368" t="s">
        <v>1028</v>
      </c>
      <c r="C96" s="763">
        <v>45612</v>
      </c>
      <c r="E96" s="761">
        <v>45753</v>
      </c>
      <c r="F96" s="368" t="s">
        <v>1028</v>
      </c>
      <c r="G96" s="762">
        <v>2</v>
      </c>
    </row>
    <row r="97" spans="1:8" ht="15.75" customHeight="1" x14ac:dyDescent="0.25">
      <c r="A97" s="493">
        <v>36</v>
      </c>
      <c r="B97" s="368" t="s">
        <v>1043</v>
      </c>
      <c r="C97" s="763">
        <v>59</v>
      </c>
      <c r="E97" s="761">
        <v>73</v>
      </c>
      <c r="F97" s="368" t="s">
        <v>984</v>
      </c>
      <c r="G97" s="762">
        <v>36</v>
      </c>
    </row>
    <row r="98" spans="1:8" ht="15.75" customHeight="1" x14ac:dyDescent="0.25">
      <c r="A98" s="493">
        <v>86</v>
      </c>
      <c r="B98" s="368" t="s">
        <v>978</v>
      </c>
      <c r="C98" s="763">
        <v>5</v>
      </c>
      <c r="E98" s="761">
        <v>3</v>
      </c>
      <c r="F98" s="368" t="s">
        <v>978</v>
      </c>
      <c r="G98" s="762">
        <v>95</v>
      </c>
    </row>
    <row r="99" spans="1:8" s="470" customFormat="1" ht="15.75" customHeight="1" x14ac:dyDescent="0.25">
      <c r="A99" s="464"/>
      <c r="B99" s="465" t="s">
        <v>218</v>
      </c>
      <c r="C99" s="767">
        <v>1307</v>
      </c>
      <c r="E99" s="767">
        <v>1537</v>
      </c>
      <c r="F99" s="465" t="s">
        <v>1045</v>
      </c>
      <c r="G99" s="768"/>
    </row>
    <row r="100" spans="1:8" s="470" customFormat="1" ht="15.75" customHeight="1" x14ac:dyDescent="0.25">
      <c r="A100" s="464"/>
      <c r="B100" s="465" t="s">
        <v>200</v>
      </c>
      <c r="C100" s="767">
        <v>35337</v>
      </c>
      <c r="E100" s="767">
        <v>30840</v>
      </c>
      <c r="F100" s="465" t="s">
        <v>200</v>
      </c>
      <c r="G100" s="768"/>
    </row>
    <row r="101" spans="1:8" ht="15.75" customHeight="1" x14ac:dyDescent="0.25">
      <c r="A101" s="573"/>
      <c r="B101" s="472" t="s">
        <v>534</v>
      </c>
      <c r="C101" s="769">
        <v>228832</v>
      </c>
      <c r="E101" s="769">
        <v>211943</v>
      </c>
      <c r="F101" s="472" t="s">
        <v>534</v>
      </c>
      <c r="G101" s="770"/>
      <c r="H101" s="598"/>
    </row>
    <row r="102" spans="1:8" ht="15.75" customHeight="1" x14ac:dyDescent="0.25">
      <c r="A102" s="580"/>
      <c r="B102" s="478" t="s">
        <v>584</v>
      </c>
      <c r="C102" s="771">
        <f>C101-C100</f>
        <v>193495</v>
      </c>
      <c r="E102" s="771">
        <v>179546</v>
      </c>
      <c r="F102" s="478" t="s">
        <v>584</v>
      </c>
      <c r="G102" s="772"/>
      <c r="H102" s="598"/>
    </row>
    <row r="103" spans="1:8" x14ac:dyDescent="0.25">
      <c r="A103" s="530" t="s">
        <v>1332</v>
      </c>
      <c r="B103" s="530" t="s">
        <v>652</v>
      </c>
    </row>
    <row r="105" spans="1:8" x14ac:dyDescent="0.25">
      <c r="A105" s="487" t="s">
        <v>1380</v>
      </c>
      <c r="C105" s="447"/>
      <c r="E105" s="447"/>
      <c r="G105" s="447"/>
    </row>
    <row r="106" spans="1:8" x14ac:dyDescent="0.25">
      <c r="A106" s="488" t="s">
        <v>1381</v>
      </c>
      <c r="C106" s="447"/>
      <c r="E106" s="447"/>
      <c r="G106" s="447"/>
    </row>
    <row r="107" spans="1:8" x14ac:dyDescent="0.25">
      <c r="A107" s="489" t="s">
        <v>1382</v>
      </c>
      <c r="C107" s="447"/>
      <c r="E107" s="447"/>
      <c r="G107" s="447"/>
    </row>
    <row r="108" spans="1:8" x14ac:dyDescent="0.25">
      <c r="F108" s="1050" t="s">
        <v>1425</v>
      </c>
      <c r="G108" s="1050"/>
    </row>
  </sheetData>
  <sheetProtection password="CCCF" sheet="1" objects="1" scenarios="1"/>
  <mergeCells count="2">
    <mergeCell ref="E3:G3"/>
    <mergeCell ref="F108:G108"/>
  </mergeCells>
  <hyperlinks>
    <hyperlink ref="G1" location="Index!A1" display="Back to Index"/>
    <hyperlink ref="F108:G108" location="'Table 2.11'!A1" display="Back to top"/>
  </hyperlinks>
  <pageMargins left="0.7" right="0.7" top="0.75" bottom="0.75" header="0.3" footer="0.3"/>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8"/>
  <sheetViews>
    <sheetView showGridLines="0" workbookViewId="0"/>
  </sheetViews>
  <sheetFormatPr defaultRowHeight="15" x14ac:dyDescent="0.25"/>
  <cols>
    <col min="1" max="1" width="7.42578125" style="447" customWidth="1"/>
    <col min="2" max="2" width="42.7109375" style="447" customWidth="1"/>
    <col min="3" max="3" width="13.85546875" style="447" customWidth="1"/>
    <col min="4" max="4" width="17.140625" style="447" customWidth="1"/>
    <col min="5" max="5" width="16.42578125" style="447" customWidth="1"/>
    <col min="6" max="6" width="13.85546875" style="447" customWidth="1"/>
    <col min="7" max="7" width="21.42578125" style="447" customWidth="1"/>
    <col min="8" max="8" width="69.140625" style="447" customWidth="1"/>
    <col min="9" max="16384" width="9.140625" style="447"/>
  </cols>
  <sheetData>
    <row r="1" spans="1:7" ht="18.75" x14ac:dyDescent="0.3">
      <c r="A1" s="446" t="s">
        <v>1067</v>
      </c>
      <c r="G1" s="448" t="s">
        <v>1250</v>
      </c>
    </row>
    <row r="2" spans="1:7" ht="15.75" x14ac:dyDescent="0.25">
      <c r="A2" s="449" t="s">
        <v>834</v>
      </c>
      <c r="B2" s="450"/>
      <c r="C2" s="450"/>
      <c r="D2" s="450"/>
      <c r="E2" s="450"/>
      <c r="F2" s="450"/>
      <c r="G2" s="450"/>
    </row>
    <row r="3" spans="1:7" ht="15.75" x14ac:dyDescent="0.25">
      <c r="A3" s="450"/>
      <c r="B3" s="450"/>
      <c r="C3" s="1029" t="s">
        <v>191</v>
      </c>
      <c r="D3" s="1029"/>
      <c r="E3" s="1029"/>
      <c r="F3" s="1029"/>
      <c r="G3" s="1029"/>
    </row>
    <row r="4" spans="1:7" ht="6.75" customHeight="1" x14ac:dyDescent="0.25"/>
    <row r="5" spans="1:7" s="454" customFormat="1" ht="34.5" customHeight="1" x14ac:dyDescent="0.25">
      <c r="A5" s="451" t="s">
        <v>183</v>
      </c>
      <c r="B5" s="452" t="s">
        <v>834</v>
      </c>
      <c r="C5" s="453" t="s">
        <v>184</v>
      </c>
      <c r="D5" s="453" t="s">
        <v>203</v>
      </c>
      <c r="E5" s="453" t="s">
        <v>566</v>
      </c>
      <c r="F5" s="453" t="s">
        <v>185</v>
      </c>
      <c r="G5" s="453" t="s">
        <v>523</v>
      </c>
    </row>
    <row r="6" spans="1:7" x14ac:dyDescent="0.25">
      <c r="A6" s="455">
        <v>80</v>
      </c>
      <c r="B6" s="367" t="s">
        <v>751</v>
      </c>
      <c r="C6" s="456">
        <v>96</v>
      </c>
      <c r="D6" s="457">
        <v>4.1951074559295226E-2</v>
      </c>
      <c r="E6" s="457">
        <v>3.6464327631983776E-2</v>
      </c>
      <c r="F6" s="458">
        <v>73</v>
      </c>
      <c r="G6" s="457">
        <f>(C6-F6)/F6*100</f>
        <v>31.506849315068493</v>
      </c>
    </row>
    <row r="7" spans="1:7" x14ac:dyDescent="0.25">
      <c r="A7" s="459">
        <v>124</v>
      </c>
      <c r="B7" s="368" t="s">
        <v>765</v>
      </c>
      <c r="C7" s="460">
        <v>33</v>
      </c>
      <c r="D7" s="461">
        <v>1.4420681879757731E-2</v>
      </c>
      <c r="E7" s="461">
        <v>1.2534612623494422E-2</v>
      </c>
      <c r="F7" s="462">
        <v>27</v>
      </c>
      <c r="G7" s="461">
        <f>(C7-F7)/F7*100</f>
        <v>22.222222222222221</v>
      </c>
    </row>
    <row r="8" spans="1:7" x14ac:dyDescent="0.25">
      <c r="A8" s="459">
        <v>28</v>
      </c>
      <c r="B8" s="368" t="s">
        <v>830</v>
      </c>
      <c r="C8" s="460">
        <v>643</v>
      </c>
      <c r="D8" s="461">
        <v>0.28098480147527949</v>
      </c>
      <c r="E8" s="461">
        <v>0.24423502778505801</v>
      </c>
      <c r="F8" s="462">
        <v>458</v>
      </c>
      <c r="G8" s="461">
        <f>(C8-F8)/F8*100</f>
        <v>40.393013100436683</v>
      </c>
    </row>
    <row r="9" spans="1:7" x14ac:dyDescent="0.25">
      <c r="A9" s="459">
        <v>111</v>
      </c>
      <c r="B9" s="368" t="s">
        <v>809</v>
      </c>
      <c r="C9" s="460">
        <v>43</v>
      </c>
      <c r="D9" s="461">
        <v>1.8790585479684319E-2</v>
      </c>
      <c r="E9" s="461">
        <v>1.6332980085159397E-2</v>
      </c>
      <c r="F9" s="462">
        <v>42</v>
      </c>
      <c r="G9" s="461">
        <f>(C9-F9)/F9*100</f>
        <v>2.3809523809523809</v>
      </c>
    </row>
    <row r="10" spans="1:7" x14ac:dyDescent="0.25">
      <c r="A10" s="459">
        <v>119</v>
      </c>
      <c r="B10" s="368" t="s">
        <v>277</v>
      </c>
      <c r="C10" s="460">
        <v>38</v>
      </c>
      <c r="D10" s="461">
        <v>1.6605633679721024E-2</v>
      </c>
      <c r="E10" s="461">
        <v>1.443379635432691E-2</v>
      </c>
      <c r="F10" s="462">
        <v>44</v>
      </c>
      <c r="G10" s="461">
        <f>(C10-F10)/F10*100</f>
        <v>-13.636363636363635</v>
      </c>
    </row>
    <row r="11" spans="1:7" x14ac:dyDescent="0.25">
      <c r="A11" s="459">
        <v>167</v>
      </c>
      <c r="B11" s="368" t="s">
        <v>704</v>
      </c>
      <c r="C11" s="460">
        <v>13</v>
      </c>
      <c r="D11" s="461">
        <v>5.6808746799045613E-3</v>
      </c>
      <c r="E11" s="461">
        <v>4.9378777001644692E-3</v>
      </c>
      <c r="F11" s="462" t="s">
        <v>521</v>
      </c>
      <c r="G11" s="463" t="s">
        <v>1480</v>
      </c>
    </row>
    <row r="12" spans="1:7" x14ac:dyDescent="0.25">
      <c r="A12" s="459">
        <v>26</v>
      </c>
      <c r="B12" s="368" t="s">
        <v>766</v>
      </c>
      <c r="C12" s="460">
        <v>702</v>
      </c>
      <c r="D12" s="461">
        <v>0.30676723271484635</v>
      </c>
      <c r="E12" s="461">
        <v>0.26664539580888136</v>
      </c>
      <c r="F12" s="462">
        <v>777</v>
      </c>
      <c r="G12" s="461">
        <f t="shared" ref="G12:G19" si="0">(C12-F12)/F12*100</f>
        <v>-9.6525096525096519</v>
      </c>
    </row>
    <row r="13" spans="1:7" x14ac:dyDescent="0.25">
      <c r="A13" s="459">
        <v>83</v>
      </c>
      <c r="B13" s="368" t="s">
        <v>735</v>
      </c>
      <c r="C13" s="460">
        <v>89</v>
      </c>
      <c r="D13" s="461">
        <v>3.8892142039346614E-2</v>
      </c>
      <c r="E13" s="461">
        <v>3.3805470408818289E-2</v>
      </c>
      <c r="F13" s="462">
        <v>86</v>
      </c>
      <c r="G13" s="461">
        <f t="shared" si="0"/>
        <v>3.4883720930232558</v>
      </c>
    </row>
    <row r="14" spans="1:7" x14ac:dyDescent="0.25">
      <c r="A14" s="459">
        <v>86</v>
      </c>
      <c r="B14" s="368" t="s">
        <v>703</v>
      </c>
      <c r="C14" s="460">
        <v>84</v>
      </c>
      <c r="D14" s="461">
        <v>3.6707190239383319E-2</v>
      </c>
      <c r="E14" s="461">
        <v>3.1906286677985798E-2</v>
      </c>
      <c r="F14" s="462">
        <v>59</v>
      </c>
      <c r="G14" s="461">
        <f t="shared" si="0"/>
        <v>42.372881355932201</v>
      </c>
    </row>
    <row r="15" spans="1:7" x14ac:dyDescent="0.25">
      <c r="A15" s="459">
        <v>125</v>
      </c>
      <c r="B15" s="368" t="s">
        <v>773</v>
      </c>
      <c r="C15" s="460">
        <v>33</v>
      </c>
      <c r="D15" s="461">
        <v>1.4420681879757731E-2</v>
      </c>
      <c r="E15" s="461">
        <v>1.2534612623494422E-2</v>
      </c>
      <c r="F15" s="462">
        <v>32</v>
      </c>
      <c r="G15" s="461">
        <f t="shared" si="0"/>
        <v>3.125</v>
      </c>
    </row>
    <row r="16" spans="1:7" x14ac:dyDescent="0.25">
      <c r="A16" s="459">
        <v>168</v>
      </c>
      <c r="B16" s="368" t="s">
        <v>752</v>
      </c>
      <c r="C16" s="460">
        <v>13</v>
      </c>
      <c r="D16" s="461">
        <v>5.6808746799045613E-3</v>
      </c>
      <c r="E16" s="461">
        <v>4.9378777001644692E-3</v>
      </c>
      <c r="F16" s="462">
        <v>18</v>
      </c>
      <c r="G16" s="461">
        <f t="shared" si="0"/>
        <v>-27.777777777777779</v>
      </c>
    </row>
    <row r="17" spans="1:7" x14ac:dyDescent="0.25">
      <c r="A17" s="459">
        <v>35</v>
      </c>
      <c r="B17" s="368" t="s">
        <v>829</v>
      </c>
      <c r="C17" s="460">
        <v>408</v>
      </c>
      <c r="D17" s="461">
        <v>0.17829206687700469</v>
      </c>
      <c r="E17" s="461">
        <v>0.15497339243593103</v>
      </c>
      <c r="F17" s="462">
        <v>153</v>
      </c>
      <c r="G17" s="461">
        <f t="shared" si="0"/>
        <v>166.66666666666669</v>
      </c>
    </row>
    <row r="18" spans="1:7" x14ac:dyDescent="0.25">
      <c r="A18" s="459">
        <v>1</v>
      </c>
      <c r="B18" s="368" t="s">
        <v>659</v>
      </c>
      <c r="C18" s="460">
        <v>65435</v>
      </c>
      <c r="D18" s="461">
        <v>28.594464206119614</v>
      </c>
      <c r="E18" s="461">
        <v>24.854617485404773</v>
      </c>
      <c r="F18" s="462">
        <v>63886</v>
      </c>
      <c r="G18" s="461">
        <f t="shared" si="0"/>
        <v>2.4246313746360704</v>
      </c>
    </row>
    <row r="19" spans="1:7" x14ac:dyDescent="0.25">
      <c r="A19" s="459">
        <v>3</v>
      </c>
      <c r="B19" s="368" t="s">
        <v>660</v>
      </c>
      <c r="C19" s="460">
        <v>37564</v>
      </c>
      <c r="D19" s="461">
        <v>16.415105882764223</v>
      </c>
      <c r="E19" s="461">
        <v>14.268187532998317</v>
      </c>
      <c r="F19" s="462">
        <v>39192</v>
      </c>
      <c r="G19" s="461">
        <f t="shared" si="0"/>
        <v>-4.1539089610124513</v>
      </c>
    </row>
    <row r="20" spans="1:7" x14ac:dyDescent="0.25">
      <c r="A20" s="459">
        <v>169</v>
      </c>
      <c r="B20" s="368" t="s">
        <v>658</v>
      </c>
      <c r="C20" s="460">
        <v>13</v>
      </c>
      <c r="D20" s="461">
        <v>5.6808746799045613E-3</v>
      </c>
      <c r="E20" s="461">
        <v>4.9378777001644692E-3</v>
      </c>
      <c r="F20" s="462" t="s">
        <v>521</v>
      </c>
      <c r="G20" s="463" t="s">
        <v>1480</v>
      </c>
    </row>
    <row r="21" spans="1:7" x14ac:dyDescent="0.25">
      <c r="A21" s="459">
        <v>62</v>
      </c>
      <c r="B21" s="368" t="s">
        <v>661</v>
      </c>
      <c r="C21" s="460">
        <v>155</v>
      </c>
      <c r="D21" s="461">
        <v>6.7733505798862073E-2</v>
      </c>
      <c r="E21" s="461">
        <v>5.8874695655807135E-2</v>
      </c>
      <c r="F21" s="462">
        <v>40</v>
      </c>
      <c r="G21" s="461">
        <f t="shared" ref="G21:G31" si="1">(C21-F21)/F21*100</f>
        <v>287.5</v>
      </c>
    </row>
    <row r="22" spans="1:7" x14ac:dyDescent="0.25">
      <c r="A22" s="459">
        <v>50</v>
      </c>
      <c r="B22" s="368" t="s">
        <v>686</v>
      </c>
      <c r="C22" s="460">
        <v>263</v>
      </c>
      <c r="D22" s="461">
        <v>0.11492846467806919</v>
      </c>
      <c r="E22" s="461">
        <v>9.9897064241788874E-2</v>
      </c>
      <c r="F22" s="462">
        <v>327</v>
      </c>
      <c r="G22" s="461">
        <f t="shared" si="1"/>
        <v>-19.571865443425075</v>
      </c>
    </row>
    <row r="23" spans="1:7" x14ac:dyDescent="0.25">
      <c r="A23" s="459">
        <v>108</v>
      </c>
      <c r="B23" s="368" t="s">
        <v>331</v>
      </c>
      <c r="C23" s="460">
        <v>48</v>
      </c>
      <c r="D23" s="461">
        <v>2.0975537279647613E-2</v>
      </c>
      <c r="E23" s="461">
        <v>1.8232163815991888E-2</v>
      </c>
      <c r="F23" s="462">
        <v>32</v>
      </c>
      <c r="G23" s="461">
        <f t="shared" si="1"/>
        <v>50</v>
      </c>
    </row>
    <row r="24" spans="1:7" x14ac:dyDescent="0.25">
      <c r="A24" s="459">
        <v>45</v>
      </c>
      <c r="B24" s="368" t="s">
        <v>742</v>
      </c>
      <c r="C24" s="460">
        <v>311</v>
      </c>
      <c r="D24" s="461">
        <v>0.13590400195771682</v>
      </c>
      <c r="E24" s="461">
        <v>0.11812922805778077</v>
      </c>
      <c r="F24" s="462">
        <v>167</v>
      </c>
      <c r="G24" s="461">
        <f t="shared" si="1"/>
        <v>86.227544910179645</v>
      </c>
    </row>
    <row r="25" spans="1:7" x14ac:dyDescent="0.25">
      <c r="A25" s="459">
        <v>171</v>
      </c>
      <c r="B25" s="368" t="s">
        <v>485</v>
      </c>
      <c r="C25" s="460">
        <v>12</v>
      </c>
      <c r="D25" s="461">
        <v>5.2438843199119033E-3</v>
      </c>
      <c r="E25" s="461">
        <v>4.5580409539979719E-3</v>
      </c>
      <c r="F25" s="462">
        <v>10</v>
      </c>
      <c r="G25" s="461">
        <f t="shared" si="1"/>
        <v>20</v>
      </c>
    </row>
    <row r="26" spans="1:7" x14ac:dyDescent="0.25">
      <c r="A26" s="459">
        <v>146</v>
      </c>
      <c r="B26" s="368" t="s">
        <v>823</v>
      </c>
      <c r="C26" s="460">
        <v>22</v>
      </c>
      <c r="D26" s="461">
        <v>9.6137879198384887E-3</v>
      </c>
      <c r="E26" s="461">
        <v>8.3564084156629477E-3</v>
      </c>
      <c r="F26" s="462">
        <v>11</v>
      </c>
      <c r="G26" s="461">
        <f t="shared" si="1"/>
        <v>100</v>
      </c>
    </row>
    <row r="27" spans="1:7" x14ac:dyDescent="0.25">
      <c r="A27" s="459">
        <v>72</v>
      </c>
      <c r="B27" s="368" t="s">
        <v>689</v>
      </c>
      <c r="C27" s="460">
        <v>115</v>
      </c>
      <c r="D27" s="461">
        <v>5.0253891399155731E-2</v>
      </c>
      <c r="E27" s="461">
        <v>4.3681225809147232E-2</v>
      </c>
      <c r="F27" s="462">
        <v>88</v>
      </c>
      <c r="G27" s="461">
        <f t="shared" si="1"/>
        <v>30.681818181818183</v>
      </c>
    </row>
    <row r="28" spans="1:7" x14ac:dyDescent="0.25">
      <c r="A28" s="459">
        <v>74</v>
      </c>
      <c r="B28" s="368" t="s">
        <v>296</v>
      </c>
      <c r="C28" s="460">
        <v>109</v>
      </c>
      <c r="D28" s="461">
        <v>4.7631949239199785E-2</v>
      </c>
      <c r="E28" s="461">
        <v>4.1402205332148244E-2</v>
      </c>
      <c r="F28" s="462">
        <v>33</v>
      </c>
      <c r="G28" s="461">
        <f t="shared" si="1"/>
        <v>230.30303030303031</v>
      </c>
    </row>
    <row r="29" spans="1:7" x14ac:dyDescent="0.25">
      <c r="A29" s="459">
        <v>115</v>
      </c>
      <c r="B29" s="368" t="s">
        <v>743</v>
      </c>
      <c r="C29" s="460">
        <v>41</v>
      </c>
      <c r="D29" s="461">
        <v>1.7916604759699001E-2</v>
      </c>
      <c r="E29" s="461">
        <v>1.5573306592826403E-2</v>
      </c>
      <c r="F29" s="462">
        <v>24</v>
      </c>
      <c r="G29" s="461">
        <f t="shared" si="1"/>
        <v>70.833333333333343</v>
      </c>
    </row>
    <row r="30" spans="1:7" x14ac:dyDescent="0.25">
      <c r="A30" s="459">
        <v>116</v>
      </c>
      <c r="B30" s="368" t="s">
        <v>267</v>
      </c>
      <c r="C30" s="460">
        <v>40</v>
      </c>
      <c r="D30" s="461">
        <v>1.7479614399706342E-2</v>
      </c>
      <c r="E30" s="461">
        <v>1.5193469846659906E-2</v>
      </c>
      <c r="F30" s="462">
        <v>43</v>
      </c>
      <c r="G30" s="461">
        <f t="shared" si="1"/>
        <v>-6.9767441860465116</v>
      </c>
    </row>
    <row r="31" spans="1:7" x14ac:dyDescent="0.25">
      <c r="A31" s="459">
        <v>85</v>
      </c>
      <c r="B31" s="368" t="s">
        <v>775</v>
      </c>
      <c r="C31" s="460">
        <v>85</v>
      </c>
      <c r="D31" s="461">
        <v>3.7144180599375978E-2</v>
      </c>
      <c r="E31" s="461">
        <v>3.2286123424152303E-2</v>
      </c>
      <c r="F31" s="462">
        <v>71</v>
      </c>
      <c r="G31" s="461">
        <f t="shared" si="1"/>
        <v>19.718309859154928</v>
      </c>
    </row>
    <row r="32" spans="1:7" x14ac:dyDescent="0.25">
      <c r="A32" s="459">
        <v>181</v>
      </c>
      <c r="B32" s="368" t="s">
        <v>684</v>
      </c>
      <c r="C32" s="460">
        <v>10</v>
      </c>
      <c r="D32" s="461">
        <v>4.3699035999265855E-3</v>
      </c>
      <c r="E32" s="461">
        <v>3.7983674616649766E-3</v>
      </c>
      <c r="F32" s="462" t="s">
        <v>521</v>
      </c>
      <c r="G32" s="463" t="s">
        <v>1480</v>
      </c>
    </row>
    <row r="33" spans="1:7" x14ac:dyDescent="0.25">
      <c r="A33" s="459">
        <v>78</v>
      </c>
      <c r="B33" s="368" t="s">
        <v>680</v>
      </c>
      <c r="C33" s="460">
        <v>97</v>
      </c>
      <c r="D33" s="461">
        <v>4.2388064919287885E-2</v>
      </c>
      <c r="E33" s="461">
        <v>3.6844164378150274E-2</v>
      </c>
      <c r="F33" s="462">
        <v>83</v>
      </c>
      <c r="G33" s="461">
        <f>(C33-F33)/F33*100</f>
        <v>16.867469879518072</v>
      </c>
    </row>
    <row r="34" spans="1:7" x14ac:dyDescent="0.25">
      <c r="A34" s="459">
        <v>113</v>
      </c>
      <c r="B34" s="368" t="s">
        <v>268</v>
      </c>
      <c r="C34" s="460">
        <v>42</v>
      </c>
      <c r="D34" s="461">
        <v>1.835359511969166E-2</v>
      </c>
      <c r="E34" s="461">
        <v>1.5953143338992899E-2</v>
      </c>
      <c r="F34" s="462">
        <v>20</v>
      </c>
      <c r="G34" s="461">
        <f>(C34-F34)/F34*100</f>
        <v>110.00000000000001</v>
      </c>
    </row>
    <row r="35" spans="1:7" x14ac:dyDescent="0.25">
      <c r="A35" s="459">
        <v>53</v>
      </c>
      <c r="B35" s="368" t="s">
        <v>311</v>
      </c>
      <c r="C35" s="460">
        <v>219</v>
      </c>
      <c r="D35" s="461">
        <v>9.5700888838392228E-2</v>
      </c>
      <c r="E35" s="461">
        <v>8.3184247410462986E-2</v>
      </c>
      <c r="F35" s="462">
        <v>188</v>
      </c>
      <c r="G35" s="461">
        <f>(C35-F35)/F35*100</f>
        <v>16.48936170212766</v>
      </c>
    </row>
    <row r="36" spans="1:7" x14ac:dyDescent="0.25">
      <c r="A36" s="459">
        <v>112</v>
      </c>
      <c r="B36" s="368" t="s">
        <v>825</v>
      </c>
      <c r="C36" s="460">
        <v>43</v>
      </c>
      <c r="D36" s="461">
        <v>1.8790585479684319E-2</v>
      </c>
      <c r="E36" s="461">
        <v>1.6332980085159397E-2</v>
      </c>
      <c r="F36" s="462">
        <v>43</v>
      </c>
      <c r="G36" s="461">
        <f>(C36-F36)/F36*100</f>
        <v>0</v>
      </c>
    </row>
    <row r="37" spans="1:7" x14ac:dyDescent="0.25">
      <c r="A37" s="459">
        <v>176</v>
      </c>
      <c r="B37" s="368" t="s">
        <v>803</v>
      </c>
      <c r="C37" s="460">
        <v>11</v>
      </c>
      <c r="D37" s="461">
        <v>4.8068939599192444E-3</v>
      </c>
      <c r="E37" s="461">
        <v>4.1782042078314739E-3</v>
      </c>
      <c r="F37" s="462" t="s">
        <v>521</v>
      </c>
      <c r="G37" s="463" t="s">
        <v>1480</v>
      </c>
    </row>
    <row r="38" spans="1:7" x14ac:dyDescent="0.25">
      <c r="A38" s="459">
        <v>46</v>
      </c>
      <c r="B38" s="368" t="s">
        <v>767</v>
      </c>
      <c r="C38" s="460">
        <v>300</v>
      </c>
      <c r="D38" s="461">
        <v>0.13109710799779756</v>
      </c>
      <c r="E38" s="461">
        <v>0.1139510238499493</v>
      </c>
      <c r="F38" s="462">
        <v>312</v>
      </c>
      <c r="G38" s="461">
        <f>(C38-F38)/F38*100</f>
        <v>-3.8461538461538463</v>
      </c>
    </row>
    <row r="39" spans="1:7" x14ac:dyDescent="0.25">
      <c r="A39" s="459">
        <v>127</v>
      </c>
      <c r="B39" s="368" t="s">
        <v>790</v>
      </c>
      <c r="C39" s="460">
        <v>31</v>
      </c>
      <c r="D39" s="461">
        <v>1.3546701159772415E-2</v>
      </c>
      <c r="E39" s="461">
        <v>1.1774939131161427E-2</v>
      </c>
      <c r="F39" s="462">
        <v>23</v>
      </c>
      <c r="G39" s="461">
        <f>(C39-F39)/F39*100</f>
        <v>34.782608695652172</v>
      </c>
    </row>
    <row r="40" spans="1:7" x14ac:dyDescent="0.25">
      <c r="A40" s="459">
        <v>110</v>
      </c>
      <c r="B40" s="368" t="s">
        <v>807</v>
      </c>
      <c r="C40" s="460">
        <v>45</v>
      </c>
      <c r="D40" s="461">
        <v>1.9664566199669636E-2</v>
      </c>
      <c r="E40" s="461">
        <v>1.7092653577492394E-2</v>
      </c>
      <c r="F40" s="462">
        <v>24</v>
      </c>
      <c r="G40" s="461">
        <f>(C40-F40)/F40*100</f>
        <v>87.5</v>
      </c>
    </row>
    <row r="41" spans="1:7" x14ac:dyDescent="0.25">
      <c r="A41" s="459">
        <v>177</v>
      </c>
      <c r="B41" s="368" t="s">
        <v>797</v>
      </c>
      <c r="C41" s="460">
        <v>11</v>
      </c>
      <c r="D41" s="461">
        <v>4.8068939599192444E-3</v>
      </c>
      <c r="E41" s="461">
        <v>4.1782042078314739E-3</v>
      </c>
      <c r="F41" s="462" t="s">
        <v>521</v>
      </c>
      <c r="G41" s="463" t="s">
        <v>1480</v>
      </c>
    </row>
    <row r="42" spans="1:7" x14ac:dyDescent="0.25">
      <c r="A42" s="459">
        <v>82</v>
      </c>
      <c r="B42" s="368" t="s">
        <v>776</v>
      </c>
      <c r="C42" s="460">
        <v>91</v>
      </c>
      <c r="D42" s="461">
        <v>3.9766122759331932E-2</v>
      </c>
      <c r="E42" s="461">
        <v>3.4565143901151285E-2</v>
      </c>
      <c r="F42" s="462">
        <v>64</v>
      </c>
      <c r="G42" s="461">
        <f t="shared" ref="G42:G69" si="2">(C42-F42)/F42*100</f>
        <v>42.1875</v>
      </c>
    </row>
    <row r="43" spans="1:7" x14ac:dyDescent="0.25">
      <c r="A43" s="459">
        <v>8</v>
      </c>
      <c r="B43" s="368" t="s">
        <v>730</v>
      </c>
      <c r="C43" s="460">
        <v>6230</v>
      </c>
      <c r="D43" s="461">
        <v>2.7224499427542628</v>
      </c>
      <c r="E43" s="461">
        <v>2.3663829286172802</v>
      </c>
      <c r="F43" s="462">
        <v>4950</v>
      </c>
      <c r="G43" s="461">
        <f t="shared" si="2"/>
        <v>25.858585858585858</v>
      </c>
    </row>
    <row r="44" spans="1:7" x14ac:dyDescent="0.25">
      <c r="A44" s="459">
        <v>101</v>
      </c>
      <c r="B44" s="368" t="s">
        <v>777</v>
      </c>
      <c r="C44" s="460">
        <v>54</v>
      </c>
      <c r="D44" s="461">
        <v>2.3597479439603563E-2</v>
      </c>
      <c r="E44" s="461">
        <v>2.0511184292990873E-2</v>
      </c>
      <c r="F44" s="462">
        <v>44</v>
      </c>
      <c r="G44" s="461">
        <f t="shared" si="2"/>
        <v>22.727272727272727</v>
      </c>
    </row>
    <row r="45" spans="1:7" x14ac:dyDescent="0.25">
      <c r="A45" s="459">
        <v>58</v>
      </c>
      <c r="B45" s="368" t="s">
        <v>804</v>
      </c>
      <c r="C45" s="460">
        <v>174</v>
      </c>
      <c r="D45" s="461">
        <v>7.6036322638722592E-2</v>
      </c>
      <c r="E45" s="461">
        <v>6.6091593832970585E-2</v>
      </c>
      <c r="F45" s="462">
        <v>58</v>
      </c>
      <c r="G45" s="461">
        <f t="shared" si="2"/>
        <v>200</v>
      </c>
    </row>
    <row r="46" spans="1:7" x14ac:dyDescent="0.25">
      <c r="A46" s="459">
        <v>69</v>
      </c>
      <c r="B46" s="368" t="s">
        <v>673</v>
      </c>
      <c r="C46" s="460">
        <v>127</v>
      </c>
      <c r="D46" s="461">
        <v>5.5497775719067638E-2</v>
      </c>
      <c r="E46" s="461">
        <v>4.8239266763145203E-2</v>
      </c>
      <c r="F46" s="462">
        <v>89</v>
      </c>
      <c r="G46" s="461">
        <f t="shared" si="2"/>
        <v>42.696629213483142</v>
      </c>
    </row>
    <row r="47" spans="1:7" x14ac:dyDescent="0.25">
      <c r="A47" s="459">
        <v>42</v>
      </c>
      <c r="B47" s="368" t="s">
        <v>269</v>
      </c>
      <c r="C47" s="460">
        <v>333</v>
      </c>
      <c r="D47" s="461">
        <v>0.14551778987755531</v>
      </c>
      <c r="E47" s="461">
        <v>0.12648563647344371</v>
      </c>
      <c r="F47" s="462">
        <v>323</v>
      </c>
      <c r="G47" s="461">
        <f t="shared" si="2"/>
        <v>3.0959752321981426</v>
      </c>
    </row>
    <row r="48" spans="1:7" x14ac:dyDescent="0.25">
      <c r="A48" s="459">
        <v>153</v>
      </c>
      <c r="B48" s="368" t="s">
        <v>791</v>
      </c>
      <c r="C48" s="460">
        <v>19</v>
      </c>
      <c r="D48" s="461">
        <v>8.3028168398605121E-3</v>
      </c>
      <c r="E48" s="461">
        <v>7.2168981771634551E-3</v>
      </c>
      <c r="F48" s="462">
        <v>10</v>
      </c>
      <c r="G48" s="461">
        <f t="shared" si="2"/>
        <v>90</v>
      </c>
    </row>
    <row r="49" spans="1:7" x14ac:dyDescent="0.25">
      <c r="A49" s="459">
        <v>51</v>
      </c>
      <c r="B49" s="368" t="s">
        <v>698</v>
      </c>
      <c r="C49" s="460">
        <v>240</v>
      </c>
      <c r="D49" s="461">
        <v>0.10487768639823807</v>
      </c>
      <c r="E49" s="461">
        <v>9.1160819079959432E-2</v>
      </c>
      <c r="F49" s="462">
        <v>183</v>
      </c>
      <c r="G49" s="461">
        <f t="shared" si="2"/>
        <v>31.147540983606557</v>
      </c>
    </row>
    <row r="50" spans="1:7" x14ac:dyDescent="0.25">
      <c r="A50" s="459">
        <v>60</v>
      </c>
      <c r="B50" s="368" t="s">
        <v>274</v>
      </c>
      <c r="C50" s="460">
        <v>165</v>
      </c>
      <c r="D50" s="461">
        <v>7.2103409398788662E-2</v>
      </c>
      <c r="E50" s="461">
        <v>6.2673063117472116E-2</v>
      </c>
      <c r="F50" s="462">
        <v>161</v>
      </c>
      <c r="G50" s="461">
        <f t="shared" si="2"/>
        <v>2.4844720496894408</v>
      </c>
    </row>
    <row r="51" spans="1:7" x14ac:dyDescent="0.25">
      <c r="A51" s="459">
        <v>31</v>
      </c>
      <c r="B51" s="368" t="s">
        <v>249</v>
      </c>
      <c r="C51" s="460">
        <v>491</v>
      </c>
      <c r="D51" s="461">
        <v>0.21456226675639536</v>
      </c>
      <c r="E51" s="461">
        <v>0.18649984236775033</v>
      </c>
      <c r="F51" s="462">
        <v>453</v>
      </c>
      <c r="G51" s="461">
        <f t="shared" si="2"/>
        <v>8.3885209713024285</v>
      </c>
    </row>
    <row r="52" spans="1:7" x14ac:dyDescent="0.25">
      <c r="A52" s="459">
        <v>128</v>
      </c>
      <c r="B52" s="368" t="s">
        <v>474</v>
      </c>
      <c r="C52" s="460">
        <v>31</v>
      </c>
      <c r="D52" s="461">
        <v>1.3546701159772415E-2</v>
      </c>
      <c r="E52" s="461">
        <v>1.1774939131161427E-2</v>
      </c>
      <c r="F52" s="462">
        <v>17</v>
      </c>
      <c r="G52" s="461">
        <f t="shared" si="2"/>
        <v>82.35294117647058</v>
      </c>
    </row>
    <row r="53" spans="1:7" x14ac:dyDescent="0.25">
      <c r="A53" s="459">
        <v>12</v>
      </c>
      <c r="B53" s="368" t="s">
        <v>247</v>
      </c>
      <c r="C53" s="460">
        <v>2511</v>
      </c>
      <c r="D53" s="461">
        <v>1.0972827939415657</v>
      </c>
      <c r="E53" s="461">
        <v>0.95377006962407562</v>
      </c>
      <c r="F53" s="462">
        <v>2766</v>
      </c>
      <c r="G53" s="461">
        <f t="shared" si="2"/>
        <v>-9.2190889370932751</v>
      </c>
    </row>
    <row r="54" spans="1:7" x14ac:dyDescent="0.25">
      <c r="A54" s="459">
        <v>98</v>
      </c>
      <c r="B54" s="368" t="s">
        <v>699</v>
      </c>
      <c r="C54" s="460">
        <v>56</v>
      </c>
      <c r="D54" s="461">
        <v>2.4471460159588881E-2</v>
      </c>
      <c r="E54" s="461">
        <v>2.1270857785323869E-2</v>
      </c>
      <c r="F54" s="462">
        <v>50</v>
      </c>
      <c r="G54" s="461">
        <f t="shared" si="2"/>
        <v>12</v>
      </c>
    </row>
    <row r="55" spans="1:7" x14ac:dyDescent="0.25">
      <c r="A55" s="459">
        <v>90</v>
      </c>
      <c r="B55" s="368" t="s">
        <v>705</v>
      </c>
      <c r="C55" s="460">
        <v>77</v>
      </c>
      <c r="D55" s="461">
        <v>3.3648257719434707E-2</v>
      </c>
      <c r="E55" s="461">
        <v>2.9247429454820319E-2</v>
      </c>
      <c r="F55" s="462">
        <v>77</v>
      </c>
      <c r="G55" s="461">
        <f t="shared" si="2"/>
        <v>0</v>
      </c>
    </row>
    <row r="56" spans="1:7" x14ac:dyDescent="0.25">
      <c r="A56" s="459">
        <v>2</v>
      </c>
      <c r="B56" s="368" t="s">
        <v>245</v>
      </c>
      <c r="C56" s="460">
        <v>54962</v>
      </c>
      <c r="D56" s="461">
        <v>24.0178641659165</v>
      </c>
      <c r="E56" s="461">
        <v>20.876587242803044</v>
      </c>
      <c r="F56" s="462">
        <v>51667</v>
      </c>
      <c r="G56" s="461">
        <f t="shared" si="2"/>
        <v>6.3773782104631582</v>
      </c>
    </row>
    <row r="57" spans="1:7" x14ac:dyDescent="0.25">
      <c r="A57" s="459">
        <v>70</v>
      </c>
      <c r="B57" s="368" t="s">
        <v>252</v>
      </c>
      <c r="C57" s="460">
        <v>126</v>
      </c>
      <c r="D57" s="461">
        <v>5.5060785359074979E-2</v>
      </c>
      <c r="E57" s="461">
        <v>4.7859430016978705E-2</v>
      </c>
      <c r="F57" s="462">
        <v>81</v>
      </c>
      <c r="G57" s="461">
        <f t="shared" si="2"/>
        <v>55.555555555555557</v>
      </c>
    </row>
    <row r="58" spans="1:7" x14ac:dyDescent="0.25">
      <c r="A58" s="459">
        <v>134</v>
      </c>
      <c r="B58" s="368" t="s">
        <v>812</v>
      </c>
      <c r="C58" s="460">
        <v>27</v>
      </c>
      <c r="D58" s="461">
        <v>1.1798739719801781E-2</v>
      </c>
      <c r="E58" s="461">
        <v>1.0255592146495436E-2</v>
      </c>
      <c r="F58" s="462">
        <v>32</v>
      </c>
      <c r="G58" s="461">
        <f t="shared" si="2"/>
        <v>-15.625</v>
      </c>
    </row>
    <row r="59" spans="1:7" x14ac:dyDescent="0.25">
      <c r="A59" s="459">
        <v>139</v>
      </c>
      <c r="B59" s="368" t="s">
        <v>828</v>
      </c>
      <c r="C59" s="460">
        <v>25</v>
      </c>
      <c r="D59" s="461">
        <v>1.0924758999816464E-2</v>
      </c>
      <c r="E59" s="461">
        <v>9.495918654162442E-3</v>
      </c>
      <c r="F59" s="462">
        <v>50</v>
      </c>
      <c r="G59" s="461">
        <f t="shared" si="2"/>
        <v>-50</v>
      </c>
    </row>
    <row r="60" spans="1:7" x14ac:dyDescent="0.25">
      <c r="A60" s="459">
        <v>75</v>
      </c>
      <c r="B60" s="368" t="s">
        <v>831</v>
      </c>
      <c r="C60" s="460">
        <v>106</v>
      </c>
      <c r="D60" s="461">
        <v>4.6320978159221808E-2</v>
      </c>
      <c r="E60" s="461">
        <v>4.026269509364875E-2</v>
      </c>
      <c r="F60" s="462">
        <v>113</v>
      </c>
      <c r="G60" s="461">
        <f t="shared" si="2"/>
        <v>-6.1946902654867255</v>
      </c>
    </row>
    <row r="61" spans="1:7" x14ac:dyDescent="0.25">
      <c r="A61" s="459">
        <v>33</v>
      </c>
      <c r="B61" s="368" t="s">
        <v>494</v>
      </c>
      <c r="C61" s="460">
        <v>429</v>
      </c>
      <c r="D61" s="461">
        <v>0.18746886443685051</v>
      </c>
      <c r="E61" s="461">
        <v>0.1629499641054275</v>
      </c>
      <c r="F61" s="462">
        <v>277</v>
      </c>
      <c r="G61" s="461">
        <f t="shared" si="2"/>
        <v>54.873646209386287</v>
      </c>
    </row>
    <row r="62" spans="1:7" x14ac:dyDescent="0.25">
      <c r="A62" s="459">
        <v>109</v>
      </c>
      <c r="B62" s="368" t="s">
        <v>744</v>
      </c>
      <c r="C62" s="460">
        <v>48</v>
      </c>
      <c r="D62" s="461">
        <v>2.0975537279647613E-2</v>
      </c>
      <c r="E62" s="461">
        <v>1.8232163815991888E-2</v>
      </c>
      <c r="F62" s="462">
        <v>60</v>
      </c>
      <c r="G62" s="461">
        <f t="shared" si="2"/>
        <v>-20</v>
      </c>
    </row>
    <row r="63" spans="1:7" x14ac:dyDescent="0.25">
      <c r="A63" s="459">
        <v>7</v>
      </c>
      <c r="B63" s="368" t="s">
        <v>330</v>
      </c>
      <c r="C63" s="460">
        <v>6955</v>
      </c>
      <c r="D63" s="461">
        <v>3.0392679537489404</v>
      </c>
      <c r="E63" s="461">
        <v>2.6417645695879908</v>
      </c>
      <c r="F63" s="462">
        <v>4375</v>
      </c>
      <c r="G63" s="461">
        <f t="shared" si="2"/>
        <v>58.971428571428575</v>
      </c>
    </row>
    <row r="64" spans="1:7" x14ac:dyDescent="0.25">
      <c r="A64" s="459">
        <v>54</v>
      </c>
      <c r="B64" s="368" t="s">
        <v>253</v>
      </c>
      <c r="C64" s="460">
        <v>201</v>
      </c>
      <c r="D64" s="461">
        <v>8.7835062358524368E-2</v>
      </c>
      <c r="E64" s="461">
        <v>7.634718597946602E-2</v>
      </c>
      <c r="F64" s="462">
        <v>228</v>
      </c>
      <c r="G64" s="461">
        <f t="shared" si="2"/>
        <v>-11.842105263157894</v>
      </c>
    </row>
    <row r="65" spans="1:7" x14ac:dyDescent="0.25">
      <c r="A65" s="459">
        <v>19</v>
      </c>
      <c r="B65" s="368" t="s">
        <v>254</v>
      </c>
      <c r="C65" s="460">
        <v>1145</v>
      </c>
      <c r="D65" s="461">
        <v>0.500353962191594</v>
      </c>
      <c r="E65" s="461">
        <v>0.43491307436063986</v>
      </c>
      <c r="F65" s="462">
        <v>936</v>
      </c>
      <c r="G65" s="461">
        <f t="shared" si="2"/>
        <v>22.32905982905983</v>
      </c>
    </row>
    <row r="66" spans="1:7" x14ac:dyDescent="0.25">
      <c r="A66" s="459">
        <v>135</v>
      </c>
      <c r="B66" s="368" t="s">
        <v>768</v>
      </c>
      <c r="C66" s="460">
        <v>27</v>
      </c>
      <c r="D66" s="461">
        <v>1.1798739719801781E-2</v>
      </c>
      <c r="E66" s="461">
        <v>1.0255592146495436E-2</v>
      </c>
      <c r="F66" s="462">
        <v>32</v>
      </c>
      <c r="G66" s="461">
        <f t="shared" si="2"/>
        <v>-15.625</v>
      </c>
    </row>
    <row r="67" spans="1:7" x14ac:dyDescent="0.25">
      <c r="A67" s="459">
        <v>6</v>
      </c>
      <c r="B67" s="368" t="s">
        <v>246</v>
      </c>
      <c r="C67" s="460">
        <v>8737</v>
      </c>
      <c r="D67" s="461">
        <v>3.8179847752558582</v>
      </c>
      <c r="E67" s="461">
        <v>3.3186336512566896</v>
      </c>
      <c r="F67" s="462">
        <v>8370</v>
      </c>
      <c r="G67" s="461">
        <f t="shared" si="2"/>
        <v>4.3847072879330939</v>
      </c>
    </row>
    <row r="68" spans="1:7" x14ac:dyDescent="0.25">
      <c r="A68" s="459">
        <v>117</v>
      </c>
      <c r="B68" s="368" t="s">
        <v>799</v>
      </c>
      <c r="C68" s="460">
        <v>39</v>
      </c>
      <c r="D68" s="461">
        <v>1.7042624039713683E-2</v>
      </c>
      <c r="E68" s="461">
        <v>1.4813633100493407E-2</v>
      </c>
      <c r="F68" s="462">
        <v>22</v>
      </c>
      <c r="G68" s="461">
        <f t="shared" si="2"/>
        <v>77.272727272727266</v>
      </c>
    </row>
    <row r="69" spans="1:7" x14ac:dyDescent="0.25">
      <c r="A69" s="459">
        <v>11</v>
      </c>
      <c r="B69" s="368" t="s">
        <v>255</v>
      </c>
      <c r="C69" s="460">
        <v>4080</v>
      </c>
      <c r="D69" s="461">
        <v>1.782920668770047</v>
      </c>
      <c r="E69" s="461">
        <v>1.5497339243593102</v>
      </c>
      <c r="F69" s="462">
        <v>3645</v>
      </c>
      <c r="G69" s="461">
        <f t="shared" si="2"/>
        <v>11.934156378600823</v>
      </c>
    </row>
    <row r="70" spans="1:7" x14ac:dyDescent="0.25">
      <c r="A70" s="459">
        <v>147</v>
      </c>
      <c r="B70" s="368" t="s">
        <v>297</v>
      </c>
      <c r="C70" s="460">
        <v>22</v>
      </c>
      <c r="D70" s="461">
        <v>9.6137879198384887E-3</v>
      </c>
      <c r="E70" s="461">
        <v>8.3564084156629477E-3</v>
      </c>
      <c r="F70" s="462" t="s">
        <v>521</v>
      </c>
      <c r="G70" s="463" t="s">
        <v>1480</v>
      </c>
    </row>
    <row r="71" spans="1:7" x14ac:dyDescent="0.25">
      <c r="A71" s="459">
        <v>172</v>
      </c>
      <c r="B71" s="368" t="s">
        <v>779</v>
      </c>
      <c r="C71" s="460">
        <v>12</v>
      </c>
      <c r="D71" s="461">
        <v>5.2438843199119033E-3</v>
      </c>
      <c r="E71" s="461">
        <v>4.5580409539979719E-3</v>
      </c>
      <c r="F71" s="462" t="s">
        <v>521</v>
      </c>
      <c r="G71" s="463" t="s">
        <v>1480</v>
      </c>
    </row>
    <row r="72" spans="1:7" x14ac:dyDescent="0.25">
      <c r="A72" s="459">
        <v>148</v>
      </c>
      <c r="B72" s="368" t="s">
        <v>757</v>
      </c>
      <c r="C72" s="460">
        <v>22</v>
      </c>
      <c r="D72" s="461">
        <v>9.6137879198384887E-3</v>
      </c>
      <c r="E72" s="461">
        <v>8.3564084156629477E-3</v>
      </c>
      <c r="F72" s="462" t="s">
        <v>521</v>
      </c>
      <c r="G72" s="463" t="s">
        <v>1480</v>
      </c>
    </row>
    <row r="73" spans="1:7" x14ac:dyDescent="0.25">
      <c r="A73" s="459">
        <v>151</v>
      </c>
      <c r="B73" s="368" t="s">
        <v>769</v>
      </c>
      <c r="C73" s="460">
        <v>20</v>
      </c>
      <c r="D73" s="461">
        <v>8.7398071998531709E-3</v>
      </c>
      <c r="E73" s="461">
        <v>7.5967349233299532E-3</v>
      </c>
      <c r="F73" s="462">
        <v>15</v>
      </c>
      <c r="G73" s="461">
        <f>(C73-F73)/F73*100</f>
        <v>33.333333333333329</v>
      </c>
    </row>
    <row r="74" spans="1:7" x14ac:dyDescent="0.25">
      <c r="A74" s="459">
        <v>40</v>
      </c>
      <c r="B74" s="368" t="s">
        <v>264</v>
      </c>
      <c r="C74" s="460">
        <v>366</v>
      </c>
      <c r="D74" s="461">
        <v>0.15993847175731304</v>
      </c>
      <c r="E74" s="461">
        <v>0.13902024909693814</v>
      </c>
      <c r="F74" s="462">
        <v>360</v>
      </c>
      <c r="G74" s="461">
        <f>(C74-F74)/F74*100</f>
        <v>1.6666666666666667</v>
      </c>
    </row>
    <row r="75" spans="1:7" x14ac:dyDescent="0.25">
      <c r="A75" s="459">
        <v>114</v>
      </c>
      <c r="B75" s="368" t="s">
        <v>476</v>
      </c>
      <c r="C75" s="460">
        <v>42</v>
      </c>
      <c r="D75" s="461">
        <v>1.835359511969166E-2</v>
      </c>
      <c r="E75" s="461">
        <v>1.5953143338992899E-2</v>
      </c>
      <c r="F75" s="462" t="s">
        <v>521</v>
      </c>
      <c r="G75" s="463" t="s">
        <v>1480</v>
      </c>
    </row>
    <row r="76" spans="1:7" x14ac:dyDescent="0.25">
      <c r="A76" s="459">
        <v>107</v>
      </c>
      <c r="B76" s="368" t="s">
        <v>670</v>
      </c>
      <c r="C76" s="460">
        <v>49</v>
      </c>
      <c r="D76" s="461">
        <v>2.1412527639640268E-2</v>
      </c>
      <c r="E76" s="461">
        <v>1.8612000562158382E-2</v>
      </c>
      <c r="F76" s="462">
        <v>41</v>
      </c>
      <c r="G76" s="461">
        <f t="shared" ref="G76:G90" si="3">(C76-F76)/F76*100</f>
        <v>19.512195121951219</v>
      </c>
    </row>
    <row r="77" spans="1:7" x14ac:dyDescent="0.25">
      <c r="A77" s="459">
        <v>9</v>
      </c>
      <c r="B77" s="368" t="s">
        <v>736</v>
      </c>
      <c r="C77" s="460">
        <v>4535</v>
      </c>
      <c r="D77" s="461">
        <v>1.9817512825667065</v>
      </c>
      <c r="E77" s="461">
        <v>1.7225596438650668</v>
      </c>
      <c r="F77" s="462">
        <v>2421</v>
      </c>
      <c r="G77" s="461">
        <f t="shared" si="3"/>
        <v>87.319289549772819</v>
      </c>
    </row>
    <row r="78" spans="1:7" x14ac:dyDescent="0.25">
      <c r="A78" s="459">
        <v>15</v>
      </c>
      <c r="B78" s="368" t="s">
        <v>325</v>
      </c>
      <c r="C78" s="460">
        <v>1463</v>
      </c>
      <c r="D78" s="461">
        <v>0.6393168966692595</v>
      </c>
      <c r="E78" s="461">
        <v>0.55570115964158606</v>
      </c>
      <c r="F78" s="462">
        <v>1147</v>
      </c>
      <c r="G78" s="461">
        <f t="shared" si="3"/>
        <v>27.550130775937227</v>
      </c>
    </row>
    <row r="79" spans="1:7" x14ac:dyDescent="0.25">
      <c r="A79" s="459">
        <v>55</v>
      </c>
      <c r="B79" s="368" t="s">
        <v>719</v>
      </c>
      <c r="C79" s="460">
        <v>197</v>
      </c>
      <c r="D79" s="461">
        <v>8.6087100918553733E-2</v>
      </c>
      <c r="E79" s="461">
        <v>7.4827838994800028E-2</v>
      </c>
      <c r="F79" s="462">
        <v>67</v>
      </c>
      <c r="G79" s="461">
        <f t="shared" si="3"/>
        <v>194.02985074626866</v>
      </c>
    </row>
    <row r="80" spans="1:7" x14ac:dyDescent="0.25">
      <c r="A80" s="459">
        <v>136</v>
      </c>
      <c r="B80" s="368" t="s">
        <v>706</v>
      </c>
      <c r="C80" s="460">
        <v>27</v>
      </c>
      <c r="D80" s="461">
        <v>1.1798739719801781E-2</v>
      </c>
      <c r="E80" s="461">
        <v>1.0255592146495436E-2</v>
      </c>
      <c r="F80" s="462">
        <v>19</v>
      </c>
      <c r="G80" s="461">
        <f t="shared" si="3"/>
        <v>42.105263157894733</v>
      </c>
    </row>
    <row r="81" spans="1:7" x14ac:dyDescent="0.25">
      <c r="A81" s="459">
        <v>4</v>
      </c>
      <c r="B81" s="368" t="s">
        <v>243</v>
      </c>
      <c r="C81" s="460">
        <v>18467</v>
      </c>
      <c r="D81" s="461">
        <v>8.0699009779844264</v>
      </c>
      <c r="E81" s="461">
        <v>7.0144451914567112</v>
      </c>
      <c r="F81" s="462">
        <v>16500</v>
      </c>
      <c r="G81" s="461">
        <f t="shared" si="3"/>
        <v>11.921212121212122</v>
      </c>
    </row>
    <row r="82" spans="1:7" x14ac:dyDescent="0.25">
      <c r="A82" s="459">
        <v>10</v>
      </c>
      <c r="B82" s="368" t="s">
        <v>259</v>
      </c>
      <c r="C82" s="460">
        <v>4148</v>
      </c>
      <c r="D82" s="461">
        <v>1.8126360132495478</v>
      </c>
      <c r="E82" s="461">
        <v>1.575562823098632</v>
      </c>
      <c r="F82" s="462">
        <v>3671</v>
      </c>
      <c r="G82" s="461">
        <f t="shared" si="3"/>
        <v>12.993734677199672</v>
      </c>
    </row>
    <row r="83" spans="1:7" x14ac:dyDescent="0.25">
      <c r="A83" s="459">
        <v>103</v>
      </c>
      <c r="B83" s="368" t="s">
        <v>792</v>
      </c>
      <c r="C83" s="460">
        <v>53</v>
      </c>
      <c r="D83" s="461">
        <v>2.3160489079610904E-2</v>
      </c>
      <c r="E83" s="461">
        <v>2.0131347546824375E-2</v>
      </c>
      <c r="F83" s="462">
        <v>30</v>
      </c>
      <c r="G83" s="461">
        <f t="shared" si="3"/>
        <v>76.666666666666671</v>
      </c>
    </row>
    <row r="84" spans="1:7" x14ac:dyDescent="0.25">
      <c r="A84" s="459">
        <v>29</v>
      </c>
      <c r="B84" s="368" t="s">
        <v>340</v>
      </c>
      <c r="C84" s="460">
        <v>630</v>
      </c>
      <c r="D84" s="461">
        <v>0.27530392679537491</v>
      </c>
      <c r="E84" s="461">
        <v>0.2392971500848935</v>
      </c>
      <c r="F84" s="462">
        <v>296</v>
      </c>
      <c r="G84" s="461">
        <f t="shared" si="3"/>
        <v>112.83783783783782</v>
      </c>
    </row>
    <row r="85" spans="1:7" x14ac:dyDescent="0.25">
      <c r="A85" s="459">
        <v>152</v>
      </c>
      <c r="B85" s="368" t="s">
        <v>332</v>
      </c>
      <c r="C85" s="460">
        <v>20</v>
      </c>
      <c r="D85" s="461">
        <v>8.7398071998531709E-3</v>
      </c>
      <c r="E85" s="461">
        <v>7.5967349233299532E-3</v>
      </c>
      <c r="F85" s="462">
        <v>15</v>
      </c>
      <c r="G85" s="461">
        <f t="shared" si="3"/>
        <v>33.333333333333329</v>
      </c>
    </row>
    <row r="86" spans="1:7" x14ac:dyDescent="0.25">
      <c r="A86" s="459">
        <v>102</v>
      </c>
      <c r="B86" s="368" t="s">
        <v>715</v>
      </c>
      <c r="C86" s="460">
        <v>54</v>
      </c>
      <c r="D86" s="461">
        <v>2.3597479439603563E-2</v>
      </c>
      <c r="E86" s="461">
        <v>2.0511184292990873E-2</v>
      </c>
      <c r="F86" s="462">
        <v>58</v>
      </c>
      <c r="G86" s="461">
        <f t="shared" si="3"/>
        <v>-6.8965517241379306</v>
      </c>
    </row>
    <row r="87" spans="1:7" x14ac:dyDescent="0.25">
      <c r="A87" s="459">
        <v>104</v>
      </c>
      <c r="B87" s="368" t="s">
        <v>313</v>
      </c>
      <c r="C87" s="460">
        <v>53</v>
      </c>
      <c r="D87" s="461">
        <v>2.3160489079610904E-2</v>
      </c>
      <c r="E87" s="461">
        <v>2.0131347546824375E-2</v>
      </c>
      <c r="F87" s="462">
        <v>43</v>
      </c>
      <c r="G87" s="461">
        <f t="shared" si="3"/>
        <v>23.255813953488371</v>
      </c>
    </row>
    <row r="88" spans="1:7" x14ac:dyDescent="0.25">
      <c r="A88" s="459">
        <v>76</v>
      </c>
      <c r="B88" s="368" t="s">
        <v>813</v>
      </c>
      <c r="C88" s="460">
        <v>100</v>
      </c>
      <c r="D88" s="461">
        <v>4.3699035999265855E-2</v>
      </c>
      <c r="E88" s="461">
        <v>3.7983674616649768E-2</v>
      </c>
      <c r="F88" s="462">
        <v>52</v>
      </c>
      <c r="G88" s="461">
        <f t="shared" si="3"/>
        <v>92.307692307692307</v>
      </c>
    </row>
    <row r="89" spans="1:7" x14ac:dyDescent="0.25">
      <c r="A89" s="459">
        <v>47</v>
      </c>
      <c r="B89" s="368" t="s">
        <v>725</v>
      </c>
      <c r="C89" s="460">
        <v>298</v>
      </c>
      <c r="D89" s="461">
        <v>0.13022312727781227</v>
      </c>
      <c r="E89" s="461">
        <v>0.11319135035761629</v>
      </c>
      <c r="F89" s="462">
        <v>204</v>
      </c>
      <c r="G89" s="461">
        <f t="shared" si="3"/>
        <v>46.078431372549019</v>
      </c>
    </row>
    <row r="90" spans="1:7" x14ac:dyDescent="0.25">
      <c r="A90" s="459">
        <v>32</v>
      </c>
      <c r="B90" s="368" t="s">
        <v>341</v>
      </c>
      <c r="C90" s="460">
        <v>481</v>
      </c>
      <c r="D90" s="461">
        <v>0.21019236315646875</v>
      </c>
      <c r="E90" s="461">
        <v>0.18270147490608535</v>
      </c>
      <c r="F90" s="462">
        <v>318</v>
      </c>
      <c r="G90" s="461">
        <f t="shared" si="3"/>
        <v>51.257861635220124</v>
      </c>
    </row>
    <row r="91" spans="1:7" x14ac:dyDescent="0.25">
      <c r="A91" s="459">
        <v>165</v>
      </c>
      <c r="B91" s="368" t="s">
        <v>280</v>
      </c>
      <c r="C91" s="460">
        <v>15</v>
      </c>
      <c r="D91" s="461">
        <v>6.5548553998898791E-3</v>
      </c>
      <c r="E91" s="461">
        <v>5.6975511924974645E-3</v>
      </c>
      <c r="F91" s="462" t="s">
        <v>521</v>
      </c>
      <c r="G91" s="463" t="s">
        <v>1480</v>
      </c>
    </row>
    <row r="92" spans="1:7" x14ac:dyDescent="0.25">
      <c r="A92" s="459">
        <v>87</v>
      </c>
      <c r="B92" s="368" t="s">
        <v>318</v>
      </c>
      <c r="C92" s="460">
        <v>84</v>
      </c>
      <c r="D92" s="461">
        <v>3.6707190239383319E-2</v>
      </c>
      <c r="E92" s="461">
        <v>3.1906286677985798E-2</v>
      </c>
      <c r="F92" s="462">
        <v>58</v>
      </c>
      <c r="G92" s="461">
        <f t="shared" ref="G92:G97" si="4">(C92-F92)/F92*100</f>
        <v>44.827586206896555</v>
      </c>
    </row>
    <row r="93" spans="1:7" x14ac:dyDescent="0.25">
      <c r="A93" s="459">
        <v>68</v>
      </c>
      <c r="B93" s="368" t="s">
        <v>262</v>
      </c>
      <c r="C93" s="460">
        <v>131</v>
      </c>
      <c r="D93" s="461">
        <v>5.7245737159038274E-2</v>
      </c>
      <c r="E93" s="461">
        <v>4.9758613747811195E-2</v>
      </c>
      <c r="F93" s="462">
        <v>133</v>
      </c>
      <c r="G93" s="461">
        <f t="shared" si="4"/>
        <v>-1.5037593984962405</v>
      </c>
    </row>
    <row r="94" spans="1:7" x14ac:dyDescent="0.25">
      <c r="A94" s="459">
        <v>61</v>
      </c>
      <c r="B94" s="368" t="s">
        <v>708</v>
      </c>
      <c r="C94" s="460">
        <v>158</v>
      </c>
      <c r="D94" s="461">
        <v>6.9044476878840064E-2</v>
      </c>
      <c r="E94" s="461">
        <v>6.001420589430663E-2</v>
      </c>
      <c r="F94" s="462">
        <v>152</v>
      </c>
      <c r="G94" s="461">
        <f t="shared" si="4"/>
        <v>3.9473684210526314</v>
      </c>
    </row>
    <row r="95" spans="1:7" x14ac:dyDescent="0.25">
      <c r="A95" s="459">
        <v>99</v>
      </c>
      <c r="B95" s="368" t="s">
        <v>801</v>
      </c>
      <c r="C95" s="460">
        <v>56</v>
      </c>
      <c r="D95" s="461">
        <v>2.4471460159588881E-2</v>
      </c>
      <c r="E95" s="461">
        <v>2.1270857785323869E-2</v>
      </c>
      <c r="F95" s="462">
        <v>51</v>
      </c>
      <c r="G95" s="461">
        <f t="shared" si="4"/>
        <v>9.8039215686274517</v>
      </c>
    </row>
    <row r="96" spans="1:7" x14ac:dyDescent="0.25">
      <c r="A96" s="459">
        <v>92</v>
      </c>
      <c r="B96" s="368" t="s">
        <v>263</v>
      </c>
      <c r="C96" s="460">
        <v>75</v>
      </c>
      <c r="D96" s="461">
        <v>3.2774276999449389E-2</v>
      </c>
      <c r="E96" s="461">
        <v>2.8487755962487326E-2</v>
      </c>
      <c r="F96" s="462">
        <v>83</v>
      </c>
      <c r="G96" s="461">
        <f t="shared" si="4"/>
        <v>-9.6385542168674707</v>
      </c>
    </row>
    <row r="97" spans="1:7" x14ac:dyDescent="0.25">
      <c r="A97" s="459">
        <v>93</v>
      </c>
      <c r="B97" s="368" t="s">
        <v>270</v>
      </c>
      <c r="C97" s="460">
        <v>70</v>
      </c>
      <c r="D97" s="461">
        <v>3.0589325199486102E-2</v>
      </c>
      <c r="E97" s="461">
        <v>2.6588572231654835E-2</v>
      </c>
      <c r="F97" s="462">
        <v>74</v>
      </c>
      <c r="G97" s="461">
        <f t="shared" si="4"/>
        <v>-5.4054054054054053</v>
      </c>
    </row>
    <row r="98" spans="1:7" x14ac:dyDescent="0.25">
      <c r="A98" s="459">
        <v>178</v>
      </c>
      <c r="B98" s="368" t="s">
        <v>490</v>
      </c>
      <c r="C98" s="460">
        <v>11</v>
      </c>
      <c r="D98" s="461">
        <v>4.8068939599192444E-3</v>
      </c>
      <c r="E98" s="461">
        <v>4.1782042078314739E-3</v>
      </c>
      <c r="F98" s="462" t="s">
        <v>521</v>
      </c>
      <c r="G98" s="463" t="s">
        <v>1480</v>
      </c>
    </row>
    <row r="99" spans="1:7" x14ac:dyDescent="0.25">
      <c r="A99" s="459">
        <v>140</v>
      </c>
      <c r="B99" s="368" t="s">
        <v>726</v>
      </c>
      <c r="C99" s="460">
        <v>25</v>
      </c>
      <c r="D99" s="461">
        <v>1.0924758999816464E-2</v>
      </c>
      <c r="E99" s="461">
        <v>9.495918654162442E-3</v>
      </c>
      <c r="F99" s="462" t="s">
        <v>521</v>
      </c>
      <c r="G99" s="463" t="s">
        <v>1480</v>
      </c>
    </row>
    <row r="100" spans="1:7" x14ac:dyDescent="0.25">
      <c r="A100" s="459">
        <v>173</v>
      </c>
      <c r="B100" s="368" t="s">
        <v>814</v>
      </c>
      <c r="C100" s="460">
        <v>12</v>
      </c>
      <c r="D100" s="461">
        <v>5.2438843199119033E-3</v>
      </c>
      <c r="E100" s="461">
        <v>4.5580409539979719E-3</v>
      </c>
      <c r="F100" s="462" t="s">
        <v>521</v>
      </c>
      <c r="G100" s="463" t="s">
        <v>1480</v>
      </c>
    </row>
    <row r="101" spans="1:7" x14ac:dyDescent="0.25">
      <c r="A101" s="459">
        <v>34</v>
      </c>
      <c r="B101" s="368" t="s">
        <v>326</v>
      </c>
      <c r="C101" s="460">
        <v>429</v>
      </c>
      <c r="D101" s="461">
        <v>0.18746886443685051</v>
      </c>
      <c r="E101" s="461">
        <v>0.1629499641054275</v>
      </c>
      <c r="F101" s="462">
        <v>311</v>
      </c>
      <c r="G101" s="461">
        <f t="shared" ref="G101:G110" si="5">(C101-F101)/F101*100</f>
        <v>37.942122186495176</v>
      </c>
    </row>
    <row r="102" spans="1:7" x14ac:dyDescent="0.25">
      <c r="A102" s="459">
        <v>100</v>
      </c>
      <c r="B102" s="368" t="s">
        <v>737</v>
      </c>
      <c r="C102" s="460">
        <v>55</v>
      </c>
      <c r="D102" s="461">
        <v>2.4034469799596222E-2</v>
      </c>
      <c r="E102" s="461">
        <v>2.0891021039157371E-2</v>
      </c>
      <c r="F102" s="462">
        <v>18</v>
      </c>
      <c r="G102" s="461">
        <f t="shared" si="5"/>
        <v>205.55555555555554</v>
      </c>
    </row>
    <row r="103" spans="1:7" x14ac:dyDescent="0.25">
      <c r="A103" s="459">
        <v>36</v>
      </c>
      <c r="B103" s="368" t="s">
        <v>260</v>
      </c>
      <c r="C103" s="460">
        <v>392</v>
      </c>
      <c r="D103" s="461">
        <v>0.17130022111712215</v>
      </c>
      <c r="E103" s="461">
        <v>0.14889600449726706</v>
      </c>
      <c r="F103" s="462">
        <v>342</v>
      </c>
      <c r="G103" s="461">
        <f t="shared" si="5"/>
        <v>14.619883040935672</v>
      </c>
    </row>
    <row r="104" spans="1:7" x14ac:dyDescent="0.25">
      <c r="A104" s="459">
        <v>129</v>
      </c>
      <c r="B104" s="368" t="s">
        <v>683</v>
      </c>
      <c r="C104" s="460">
        <v>31</v>
      </c>
      <c r="D104" s="461">
        <v>1.3546701159772415E-2</v>
      </c>
      <c r="E104" s="461">
        <v>1.1774939131161427E-2</v>
      </c>
      <c r="F104" s="462">
        <v>19</v>
      </c>
      <c r="G104" s="461">
        <f t="shared" si="5"/>
        <v>63.157894736842103</v>
      </c>
    </row>
    <row r="105" spans="1:7" x14ac:dyDescent="0.25">
      <c r="A105" s="459">
        <v>14</v>
      </c>
      <c r="B105" s="368" t="s">
        <v>663</v>
      </c>
      <c r="C105" s="460">
        <v>1645</v>
      </c>
      <c r="D105" s="461">
        <v>0.71884914218792328</v>
      </c>
      <c r="E105" s="461">
        <v>0.62483144744388863</v>
      </c>
      <c r="F105" s="462">
        <v>1289</v>
      </c>
      <c r="G105" s="461">
        <f t="shared" si="5"/>
        <v>27.618308766485651</v>
      </c>
    </row>
    <row r="106" spans="1:7" x14ac:dyDescent="0.25">
      <c r="A106" s="459">
        <v>118</v>
      </c>
      <c r="B106" s="368" t="s">
        <v>729</v>
      </c>
      <c r="C106" s="460">
        <v>39</v>
      </c>
      <c r="D106" s="461">
        <v>1.7042624039713683E-2</v>
      </c>
      <c r="E106" s="461">
        <v>1.4813633100493407E-2</v>
      </c>
      <c r="F106" s="462">
        <v>48</v>
      </c>
      <c r="G106" s="461">
        <f t="shared" si="5"/>
        <v>-18.75</v>
      </c>
    </row>
    <row r="107" spans="1:7" x14ac:dyDescent="0.25">
      <c r="A107" s="459">
        <v>79</v>
      </c>
      <c r="B107" s="368" t="s">
        <v>815</v>
      </c>
      <c r="C107" s="460">
        <v>97</v>
      </c>
      <c r="D107" s="461">
        <v>4.2388064919287885E-2</v>
      </c>
      <c r="E107" s="461">
        <v>3.6844164378150274E-2</v>
      </c>
      <c r="F107" s="462">
        <v>74</v>
      </c>
      <c r="G107" s="461">
        <f t="shared" si="5"/>
        <v>31.081081081081081</v>
      </c>
    </row>
    <row r="108" spans="1:7" x14ac:dyDescent="0.25">
      <c r="A108" s="459">
        <v>145</v>
      </c>
      <c r="B108" s="368" t="s">
        <v>665</v>
      </c>
      <c r="C108" s="460">
        <v>23</v>
      </c>
      <c r="D108" s="461">
        <v>1.0050778279831148E-2</v>
      </c>
      <c r="E108" s="461">
        <v>8.7362451618294458E-3</v>
      </c>
      <c r="F108" s="462">
        <v>32</v>
      </c>
      <c r="G108" s="461">
        <f t="shared" si="5"/>
        <v>-28.125</v>
      </c>
    </row>
    <row r="109" spans="1:7" x14ac:dyDescent="0.25">
      <c r="A109" s="459">
        <v>88</v>
      </c>
      <c r="B109" s="368" t="s">
        <v>786</v>
      </c>
      <c r="C109" s="460">
        <v>82</v>
      </c>
      <c r="D109" s="461">
        <v>3.5833209519398002E-2</v>
      </c>
      <c r="E109" s="461">
        <v>3.1146613185652806E-2</v>
      </c>
      <c r="F109" s="462">
        <v>41</v>
      </c>
      <c r="G109" s="461">
        <f t="shared" si="5"/>
        <v>100</v>
      </c>
    </row>
    <row r="110" spans="1:7" x14ac:dyDescent="0.25">
      <c r="A110" s="459">
        <v>166</v>
      </c>
      <c r="B110" s="368" t="s">
        <v>342</v>
      </c>
      <c r="C110" s="460">
        <v>14</v>
      </c>
      <c r="D110" s="461">
        <v>6.1178650398972202E-3</v>
      </c>
      <c r="E110" s="461">
        <v>5.3177144463309673E-3</v>
      </c>
      <c r="F110" s="462">
        <v>15</v>
      </c>
      <c r="G110" s="461">
        <f t="shared" si="5"/>
        <v>-6.666666666666667</v>
      </c>
    </row>
    <row r="111" spans="1:7" x14ac:dyDescent="0.25">
      <c r="A111" s="459">
        <v>179</v>
      </c>
      <c r="B111" s="368" t="s">
        <v>816</v>
      </c>
      <c r="C111" s="460">
        <v>11</v>
      </c>
      <c r="D111" s="461">
        <v>4.8068939599192444E-3</v>
      </c>
      <c r="E111" s="461">
        <v>4.1782042078314739E-3</v>
      </c>
      <c r="F111" s="462" t="s">
        <v>521</v>
      </c>
      <c r="G111" s="463" t="s">
        <v>1480</v>
      </c>
    </row>
    <row r="112" spans="1:7" x14ac:dyDescent="0.25">
      <c r="A112" s="459">
        <v>94</v>
      </c>
      <c r="B112" s="368" t="s">
        <v>770</v>
      </c>
      <c r="C112" s="460">
        <v>70</v>
      </c>
      <c r="D112" s="461">
        <v>3.0589325199486102E-2</v>
      </c>
      <c r="E112" s="461">
        <v>2.6588572231654835E-2</v>
      </c>
      <c r="F112" s="462">
        <v>47</v>
      </c>
      <c r="G112" s="461">
        <f>(C112-F112)/F112*100</f>
        <v>48.936170212765958</v>
      </c>
    </row>
    <row r="113" spans="1:7" x14ac:dyDescent="0.25">
      <c r="A113" s="459">
        <v>17</v>
      </c>
      <c r="B113" s="368" t="s">
        <v>738</v>
      </c>
      <c r="C113" s="460">
        <v>1231</v>
      </c>
      <c r="D113" s="461">
        <v>0.53793513315096275</v>
      </c>
      <c r="E113" s="461">
        <v>0.46757903453095856</v>
      </c>
      <c r="F113" s="462">
        <v>358</v>
      </c>
      <c r="G113" s="461">
        <f>(C113-F113)/F113*100</f>
        <v>243.85474860335194</v>
      </c>
    </row>
    <row r="114" spans="1:7" x14ac:dyDescent="0.25">
      <c r="A114" s="459">
        <v>13</v>
      </c>
      <c r="B114" s="368" t="s">
        <v>664</v>
      </c>
      <c r="C114" s="460">
        <v>1833</v>
      </c>
      <c r="D114" s="461">
        <v>0.8010033298665431</v>
      </c>
      <c r="E114" s="461">
        <v>0.69624075572319011</v>
      </c>
      <c r="F114" s="462">
        <v>1882</v>
      </c>
      <c r="G114" s="461">
        <f>(C114-F114)/F114*100</f>
        <v>-2.6036131774707756</v>
      </c>
    </row>
    <row r="115" spans="1:7" x14ac:dyDescent="0.25">
      <c r="A115" s="459">
        <v>73</v>
      </c>
      <c r="B115" s="368" t="s">
        <v>800</v>
      </c>
      <c r="C115" s="460">
        <v>112</v>
      </c>
      <c r="D115" s="461">
        <v>4.8942920319177761E-2</v>
      </c>
      <c r="E115" s="461">
        <v>4.2541715570647738E-2</v>
      </c>
      <c r="F115" s="462">
        <v>43</v>
      </c>
      <c r="G115" s="461">
        <f>(C115-F115)/F115*100</f>
        <v>160.46511627906978</v>
      </c>
    </row>
    <row r="116" spans="1:7" x14ac:dyDescent="0.25">
      <c r="A116" s="459">
        <v>121</v>
      </c>
      <c r="B116" s="368" t="s">
        <v>674</v>
      </c>
      <c r="C116" s="460">
        <v>36</v>
      </c>
      <c r="D116" s="461">
        <v>1.5731652959735706E-2</v>
      </c>
      <c r="E116" s="461">
        <v>1.3674122861993916E-2</v>
      </c>
      <c r="F116" s="462" t="s">
        <v>521</v>
      </c>
      <c r="G116" s="463" t="s">
        <v>1480</v>
      </c>
    </row>
    <row r="117" spans="1:7" x14ac:dyDescent="0.25">
      <c r="A117" s="459">
        <v>144</v>
      </c>
      <c r="B117" s="368" t="s">
        <v>667</v>
      </c>
      <c r="C117" s="460">
        <v>24</v>
      </c>
      <c r="D117" s="461">
        <v>1.0487768639823807E-2</v>
      </c>
      <c r="E117" s="461">
        <v>9.1160819079959439E-3</v>
      </c>
      <c r="F117" s="462">
        <v>24</v>
      </c>
      <c r="G117" s="461">
        <f>(C117-F117)/F117*100</f>
        <v>0</v>
      </c>
    </row>
    <row r="118" spans="1:7" x14ac:dyDescent="0.25">
      <c r="A118" s="459">
        <v>174</v>
      </c>
      <c r="B118" s="368" t="s">
        <v>702</v>
      </c>
      <c r="C118" s="460">
        <v>12</v>
      </c>
      <c r="D118" s="461">
        <v>5.2438843199119033E-3</v>
      </c>
      <c r="E118" s="461">
        <v>4.5580409539979719E-3</v>
      </c>
      <c r="F118" s="462" t="s">
        <v>521</v>
      </c>
      <c r="G118" s="463" t="s">
        <v>1480</v>
      </c>
    </row>
    <row r="119" spans="1:7" x14ac:dyDescent="0.25">
      <c r="A119" s="459">
        <v>84</v>
      </c>
      <c r="B119" s="368" t="s">
        <v>691</v>
      </c>
      <c r="C119" s="460">
        <v>88</v>
      </c>
      <c r="D119" s="461">
        <v>3.8455151679353955E-2</v>
      </c>
      <c r="E119" s="461">
        <v>3.3425633662651791E-2</v>
      </c>
      <c r="F119" s="462">
        <v>48</v>
      </c>
      <c r="G119" s="461">
        <f t="shared" ref="G119:G124" si="6">(C119-F119)/F119*100</f>
        <v>83.333333333333343</v>
      </c>
    </row>
    <row r="120" spans="1:7" x14ac:dyDescent="0.25">
      <c r="A120" s="459">
        <v>149</v>
      </c>
      <c r="B120" s="368" t="s">
        <v>679</v>
      </c>
      <c r="C120" s="460">
        <v>21</v>
      </c>
      <c r="D120" s="461">
        <v>9.1767975598458298E-3</v>
      </c>
      <c r="E120" s="461">
        <v>7.9765716694964496E-3</v>
      </c>
      <c r="F120" s="462">
        <v>16</v>
      </c>
      <c r="G120" s="461">
        <f t="shared" si="6"/>
        <v>31.25</v>
      </c>
    </row>
    <row r="121" spans="1:7" x14ac:dyDescent="0.25">
      <c r="A121" s="459">
        <v>56</v>
      </c>
      <c r="B121" s="368" t="s">
        <v>250</v>
      </c>
      <c r="C121" s="460">
        <v>182</v>
      </c>
      <c r="D121" s="461">
        <v>7.9532245518663863E-2</v>
      </c>
      <c r="E121" s="461">
        <v>6.913028780230257E-2</v>
      </c>
      <c r="F121" s="462">
        <v>200</v>
      </c>
      <c r="G121" s="461">
        <f t="shared" si="6"/>
        <v>-9</v>
      </c>
    </row>
    <row r="122" spans="1:7" x14ac:dyDescent="0.25">
      <c r="A122" s="459">
        <v>106</v>
      </c>
      <c r="B122" s="368" t="s">
        <v>657</v>
      </c>
      <c r="C122" s="460">
        <v>51</v>
      </c>
      <c r="D122" s="461">
        <v>2.2286508359625586E-2</v>
      </c>
      <c r="E122" s="461">
        <v>1.9371674054491379E-2</v>
      </c>
      <c r="F122" s="462">
        <v>144</v>
      </c>
      <c r="G122" s="461">
        <f t="shared" si="6"/>
        <v>-64.583333333333343</v>
      </c>
    </row>
    <row r="123" spans="1:7" x14ac:dyDescent="0.25">
      <c r="A123" s="459">
        <v>155</v>
      </c>
      <c r="B123" s="368" t="s">
        <v>721</v>
      </c>
      <c r="C123" s="460">
        <v>18</v>
      </c>
      <c r="D123" s="461">
        <v>7.8658264798678532E-3</v>
      </c>
      <c r="E123" s="461">
        <v>6.8370614309969579E-3</v>
      </c>
      <c r="F123" s="462">
        <v>24</v>
      </c>
      <c r="G123" s="461">
        <f t="shared" si="6"/>
        <v>-25</v>
      </c>
    </row>
    <row r="124" spans="1:7" x14ac:dyDescent="0.25">
      <c r="A124" s="459">
        <v>39</v>
      </c>
      <c r="B124" s="368" t="s">
        <v>739</v>
      </c>
      <c r="C124" s="460">
        <v>375</v>
      </c>
      <c r="D124" s="461">
        <v>0.16387138499724696</v>
      </c>
      <c r="E124" s="461">
        <v>0.14243877981243661</v>
      </c>
      <c r="F124" s="462">
        <v>218</v>
      </c>
      <c r="G124" s="461">
        <f t="shared" si="6"/>
        <v>72.018348623853214</v>
      </c>
    </row>
    <row r="125" spans="1:7" x14ac:dyDescent="0.25">
      <c r="A125" s="459">
        <v>141</v>
      </c>
      <c r="B125" s="368" t="s">
        <v>711</v>
      </c>
      <c r="C125" s="460">
        <v>25</v>
      </c>
      <c r="D125" s="461">
        <v>1.0924758999816464E-2</v>
      </c>
      <c r="E125" s="461">
        <v>9.495918654162442E-3</v>
      </c>
      <c r="F125" s="462" t="s">
        <v>521</v>
      </c>
      <c r="G125" s="463" t="s">
        <v>1480</v>
      </c>
    </row>
    <row r="126" spans="1:7" x14ac:dyDescent="0.25">
      <c r="A126" s="459">
        <v>30</v>
      </c>
      <c r="B126" s="368" t="s">
        <v>668</v>
      </c>
      <c r="C126" s="460">
        <v>511</v>
      </c>
      <c r="D126" s="461">
        <v>0.22330207395624851</v>
      </c>
      <c r="E126" s="461">
        <v>0.19409657729108029</v>
      </c>
      <c r="F126" s="462">
        <v>516</v>
      </c>
      <c r="G126" s="461">
        <f>(C126-F126)/F126*100</f>
        <v>-0.96899224806201545</v>
      </c>
    </row>
    <row r="127" spans="1:7" x14ac:dyDescent="0.25">
      <c r="A127" s="459">
        <v>158</v>
      </c>
      <c r="B127" s="368" t="s">
        <v>763</v>
      </c>
      <c r="C127" s="460">
        <v>16</v>
      </c>
      <c r="D127" s="461">
        <v>6.9918457598825371E-3</v>
      </c>
      <c r="E127" s="461">
        <v>6.0773879386639617E-3</v>
      </c>
      <c r="F127" s="462" t="s">
        <v>521</v>
      </c>
      <c r="G127" s="463" t="s">
        <v>1480</v>
      </c>
    </row>
    <row r="128" spans="1:7" x14ac:dyDescent="0.25">
      <c r="A128" s="459">
        <v>122</v>
      </c>
      <c r="B128" s="368" t="s">
        <v>780</v>
      </c>
      <c r="C128" s="460">
        <v>35</v>
      </c>
      <c r="D128" s="461">
        <v>1.5294662599743051E-2</v>
      </c>
      <c r="E128" s="461">
        <v>1.3294286115827418E-2</v>
      </c>
      <c r="F128" s="462">
        <v>31</v>
      </c>
      <c r="G128" s="461">
        <f>(C128-F128)/F128*100</f>
        <v>12.903225806451612</v>
      </c>
    </row>
    <row r="129" spans="1:7" x14ac:dyDescent="0.25">
      <c r="A129" s="459">
        <v>23</v>
      </c>
      <c r="B129" s="368" t="s">
        <v>275</v>
      </c>
      <c r="C129" s="460">
        <v>880</v>
      </c>
      <c r="D129" s="461">
        <v>0.38455151679353955</v>
      </c>
      <c r="E129" s="461">
        <v>0.33425633662651794</v>
      </c>
      <c r="F129" s="462">
        <v>766</v>
      </c>
      <c r="G129" s="461">
        <f>(C129-F129)/F129*100</f>
        <v>14.882506527415144</v>
      </c>
    </row>
    <row r="130" spans="1:7" x14ac:dyDescent="0.25">
      <c r="A130" s="459">
        <v>132</v>
      </c>
      <c r="B130" s="368" t="s">
        <v>672</v>
      </c>
      <c r="C130" s="460">
        <v>28</v>
      </c>
      <c r="D130" s="461">
        <v>1.223573007979444E-2</v>
      </c>
      <c r="E130" s="461">
        <v>1.0635428892661935E-2</v>
      </c>
      <c r="F130" s="462">
        <v>14</v>
      </c>
      <c r="G130" s="461">
        <f>(C130-F130)/F130*100</f>
        <v>100</v>
      </c>
    </row>
    <row r="131" spans="1:7" x14ac:dyDescent="0.25">
      <c r="A131" s="459">
        <v>24</v>
      </c>
      <c r="B131" s="368" t="s">
        <v>256</v>
      </c>
      <c r="C131" s="460">
        <v>828</v>
      </c>
      <c r="D131" s="461">
        <v>0.36182801807392129</v>
      </c>
      <c r="E131" s="461">
        <v>0.31450482582586003</v>
      </c>
      <c r="F131" s="462">
        <v>653</v>
      </c>
      <c r="G131" s="461">
        <f>(C131-F131)/F131*100</f>
        <v>26.799387442572741</v>
      </c>
    </row>
    <row r="132" spans="1:7" x14ac:dyDescent="0.25">
      <c r="A132" s="459">
        <v>59</v>
      </c>
      <c r="B132" s="368" t="s">
        <v>302</v>
      </c>
      <c r="C132" s="460">
        <v>174</v>
      </c>
      <c r="D132" s="461">
        <v>7.6036322638722592E-2</v>
      </c>
      <c r="E132" s="461">
        <v>6.6091593832970585E-2</v>
      </c>
      <c r="F132" s="462">
        <v>27</v>
      </c>
      <c r="G132" s="461">
        <f>(C132-F132)/F132*100</f>
        <v>544.44444444444446</v>
      </c>
    </row>
    <row r="133" spans="1:7" x14ac:dyDescent="0.25">
      <c r="A133" s="459">
        <v>156</v>
      </c>
      <c r="B133" s="368" t="s">
        <v>314</v>
      </c>
      <c r="C133" s="460">
        <v>18</v>
      </c>
      <c r="D133" s="461">
        <v>7.8658264798678532E-3</v>
      </c>
      <c r="E133" s="461">
        <v>6.8370614309969579E-3</v>
      </c>
      <c r="F133" s="462" t="s">
        <v>521</v>
      </c>
      <c r="G133" s="463" t="s">
        <v>1480</v>
      </c>
    </row>
    <row r="134" spans="1:7" x14ac:dyDescent="0.25">
      <c r="A134" s="459">
        <v>89</v>
      </c>
      <c r="B134" s="368" t="s">
        <v>278</v>
      </c>
      <c r="C134" s="460">
        <v>80</v>
      </c>
      <c r="D134" s="461">
        <v>3.4959228799412684E-2</v>
      </c>
      <c r="E134" s="461">
        <v>3.0386939693319813E-2</v>
      </c>
      <c r="F134" s="462">
        <v>46</v>
      </c>
      <c r="G134" s="461">
        <f>(C134-F134)/F134*100</f>
        <v>73.91304347826086</v>
      </c>
    </row>
    <row r="135" spans="1:7" x14ac:dyDescent="0.25">
      <c r="A135" s="459">
        <v>38</v>
      </c>
      <c r="B135" s="368" t="s">
        <v>265</v>
      </c>
      <c r="C135" s="460">
        <v>380</v>
      </c>
      <c r="D135" s="461">
        <v>0.16605633679721024</v>
      </c>
      <c r="E135" s="461">
        <v>0.14433796354326911</v>
      </c>
      <c r="F135" s="462">
        <v>317</v>
      </c>
      <c r="G135" s="461">
        <f>(C135-F135)/F135*100</f>
        <v>19.873817034700316</v>
      </c>
    </row>
    <row r="136" spans="1:7" x14ac:dyDescent="0.25">
      <c r="A136" s="459">
        <v>182</v>
      </c>
      <c r="B136" s="368" t="s">
        <v>826</v>
      </c>
      <c r="C136" s="460">
        <v>10</v>
      </c>
      <c r="D136" s="461">
        <v>4.3699035999265855E-3</v>
      </c>
      <c r="E136" s="461">
        <v>3.7983674616649766E-3</v>
      </c>
      <c r="F136" s="462" t="s">
        <v>521</v>
      </c>
      <c r="G136" s="463" t="s">
        <v>1480</v>
      </c>
    </row>
    <row r="137" spans="1:7" x14ac:dyDescent="0.25">
      <c r="A137" s="459">
        <v>157</v>
      </c>
      <c r="B137" s="368" t="s">
        <v>787</v>
      </c>
      <c r="C137" s="460">
        <v>17</v>
      </c>
      <c r="D137" s="461">
        <v>7.428836119875196E-3</v>
      </c>
      <c r="E137" s="461">
        <v>6.4572246848304607E-3</v>
      </c>
      <c r="F137" s="462">
        <v>23</v>
      </c>
      <c r="G137" s="461">
        <f t="shared" ref="G137:G150" si="7">(C137-F137)/F137*100</f>
        <v>-26.086956521739129</v>
      </c>
    </row>
    <row r="138" spans="1:7" x14ac:dyDescent="0.25">
      <c r="A138" s="459">
        <v>49</v>
      </c>
      <c r="B138" s="368" t="s">
        <v>498</v>
      </c>
      <c r="C138" s="460">
        <v>284</v>
      </c>
      <c r="D138" s="461">
        <v>0.12410526223791503</v>
      </c>
      <c r="E138" s="461">
        <v>0.10787363591128532</v>
      </c>
      <c r="F138" s="462">
        <v>169</v>
      </c>
      <c r="G138" s="461">
        <f t="shared" si="7"/>
        <v>68.047337278106511</v>
      </c>
    </row>
    <row r="139" spans="1:7" x14ac:dyDescent="0.25">
      <c r="A139" s="459">
        <v>5</v>
      </c>
      <c r="B139" s="368" t="s">
        <v>681</v>
      </c>
      <c r="C139" s="460">
        <v>14973</v>
      </c>
      <c r="D139" s="461">
        <v>6.5430566601700768</v>
      </c>
      <c r="E139" s="461">
        <v>5.6872956003509696</v>
      </c>
      <c r="F139" s="462">
        <v>13610</v>
      </c>
      <c r="G139" s="461">
        <f t="shared" si="7"/>
        <v>10.014695077149154</v>
      </c>
    </row>
    <row r="140" spans="1:7" x14ac:dyDescent="0.25">
      <c r="A140" s="459">
        <v>66</v>
      </c>
      <c r="B140" s="368" t="s">
        <v>271</v>
      </c>
      <c r="C140" s="460">
        <v>135</v>
      </c>
      <c r="D140" s="461">
        <v>5.8993698599008902E-2</v>
      </c>
      <c r="E140" s="461">
        <v>5.1277960732477187E-2</v>
      </c>
      <c r="F140" s="462">
        <v>97</v>
      </c>
      <c r="G140" s="461">
        <f t="shared" si="7"/>
        <v>39.175257731958766</v>
      </c>
    </row>
    <row r="141" spans="1:7" x14ac:dyDescent="0.25">
      <c r="A141" s="459">
        <v>142</v>
      </c>
      <c r="B141" s="368" t="s">
        <v>817</v>
      </c>
      <c r="C141" s="460">
        <v>25</v>
      </c>
      <c r="D141" s="461">
        <v>1.0924758999816464E-2</v>
      </c>
      <c r="E141" s="461">
        <v>9.495918654162442E-3</v>
      </c>
      <c r="F141" s="462">
        <v>40</v>
      </c>
      <c r="G141" s="461">
        <f t="shared" si="7"/>
        <v>-37.5</v>
      </c>
    </row>
    <row r="142" spans="1:7" x14ac:dyDescent="0.25">
      <c r="A142" s="459">
        <v>96</v>
      </c>
      <c r="B142" s="368" t="s">
        <v>467</v>
      </c>
      <c r="C142" s="460">
        <v>58</v>
      </c>
      <c r="D142" s="461">
        <v>2.5345440879574195E-2</v>
      </c>
      <c r="E142" s="461">
        <v>2.2030531277656862E-2</v>
      </c>
      <c r="F142" s="462">
        <v>47</v>
      </c>
      <c r="G142" s="461">
        <f t="shared" si="7"/>
        <v>23.404255319148938</v>
      </c>
    </row>
    <row r="143" spans="1:7" x14ac:dyDescent="0.25">
      <c r="A143" s="459">
        <v>91</v>
      </c>
      <c r="B143" s="368" t="s">
        <v>740</v>
      </c>
      <c r="C143" s="460">
        <v>76</v>
      </c>
      <c r="D143" s="461">
        <v>3.3211267359442048E-2</v>
      </c>
      <c r="E143" s="461">
        <v>2.8867592708653821E-2</v>
      </c>
      <c r="F143" s="462">
        <v>14</v>
      </c>
      <c r="G143" s="461">
        <f t="shared" si="7"/>
        <v>442.85714285714289</v>
      </c>
    </row>
    <row r="144" spans="1:7" x14ac:dyDescent="0.25">
      <c r="A144" s="459">
        <v>95</v>
      </c>
      <c r="B144" s="368" t="s">
        <v>728</v>
      </c>
      <c r="C144" s="460">
        <v>61</v>
      </c>
      <c r="D144" s="461">
        <v>2.6656411959552168E-2</v>
      </c>
      <c r="E144" s="461">
        <v>2.3170041516156356E-2</v>
      </c>
      <c r="F144" s="462">
        <v>55</v>
      </c>
      <c r="G144" s="461">
        <f t="shared" si="7"/>
        <v>10.909090909090908</v>
      </c>
    </row>
    <row r="145" spans="1:7" x14ac:dyDescent="0.25">
      <c r="A145" s="459">
        <v>65</v>
      </c>
      <c r="B145" s="368" t="s">
        <v>304</v>
      </c>
      <c r="C145" s="460">
        <v>138</v>
      </c>
      <c r="D145" s="461">
        <v>6.0304669678986886E-2</v>
      </c>
      <c r="E145" s="461">
        <v>5.2417470970976675E-2</v>
      </c>
      <c r="F145" s="462">
        <v>115</v>
      </c>
      <c r="G145" s="461">
        <f t="shared" si="7"/>
        <v>20</v>
      </c>
    </row>
    <row r="146" spans="1:7" x14ac:dyDescent="0.25">
      <c r="A146" s="459">
        <v>126</v>
      </c>
      <c r="B146" s="368" t="s">
        <v>276</v>
      </c>
      <c r="C146" s="460">
        <v>33</v>
      </c>
      <c r="D146" s="461">
        <v>1.4420681879757731E-2</v>
      </c>
      <c r="E146" s="461">
        <v>1.2534612623494422E-2</v>
      </c>
      <c r="F146" s="462">
        <v>31</v>
      </c>
      <c r="G146" s="461">
        <f t="shared" si="7"/>
        <v>6.4516129032258061</v>
      </c>
    </row>
    <row r="147" spans="1:7" x14ac:dyDescent="0.25">
      <c r="A147" s="459">
        <v>97</v>
      </c>
      <c r="B147" s="368" t="s">
        <v>272</v>
      </c>
      <c r="C147" s="460">
        <v>57</v>
      </c>
      <c r="D147" s="461">
        <v>2.4908450519581536E-2</v>
      </c>
      <c r="E147" s="461">
        <v>2.1650694531490367E-2</v>
      </c>
      <c r="F147" s="462">
        <v>87</v>
      </c>
      <c r="G147" s="461">
        <f t="shared" si="7"/>
        <v>-34.482758620689658</v>
      </c>
    </row>
    <row r="148" spans="1:7" x14ac:dyDescent="0.25">
      <c r="A148" s="459">
        <v>120</v>
      </c>
      <c r="B148" s="368" t="s">
        <v>669</v>
      </c>
      <c r="C148" s="460">
        <v>37</v>
      </c>
      <c r="D148" s="461">
        <v>1.6168643319728369E-2</v>
      </c>
      <c r="E148" s="461">
        <v>1.4053959608160412E-2</v>
      </c>
      <c r="F148" s="462">
        <v>54</v>
      </c>
      <c r="G148" s="461">
        <f t="shared" si="7"/>
        <v>-31.481481481481481</v>
      </c>
    </row>
    <row r="149" spans="1:7" x14ac:dyDescent="0.25">
      <c r="A149" s="459">
        <v>138</v>
      </c>
      <c r="B149" s="368" t="s">
        <v>468</v>
      </c>
      <c r="C149" s="460">
        <v>26</v>
      </c>
      <c r="D149" s="461">
        <v>1.1361749359809123E-2</v>
      </c>
      <c r="E149" s="461">
        <v>9.8757554003289384E-3</v>
      </c>
      <c r="F149" s="462">
        <v>40</v>
      </c>
      <c r="G149" s="461">
        <f t="shared" si="7"/>
        <v>-35</v>
      </c>
    </row>
    <row r="150" spans="1:7" x14ac:dyDescent="0.25">
      <c r="A150" s="459">
        <v>27</v>
      </c>
      <c r="B150" s="368" t="s">
        <v>818</v>
      </c>
      <c r="C150" s="460">
        <v>659</v>
      </c>
      <c r="D150" s="461">
        <v>0.28797664723516198</v>
      </c>
      <c r="E150" s="461">
        <v>0.25031241572372198</v>
      </c>
      <c r="F150" s="462">
        <v>624</v>
      </c>
      <c r="G150" s="461">
        <f t="shared" si="7"/>
        <v>5.6089743589743595</v>
      </c>
    </row>
    <row r="151" spans="1:7" x14ac:dyDescent="0.25">
      <c r="A151" s="459">
        <v>175</v>
      </c>
      <c r="B151" s="368" t="s">
        <v>784</v>
      </c>
      <c r="C151" s="460">
        <v>12</v>
      </c>
      <c r="D151" s="461">
        <v>5.2438843199119033E-3</v>
      </c>
      <c r="E151" s="461">
        <v>4.5580409539979719E-3</v>
      </c>
      <c r="F151" s="462" t="s">
        <v>521</v>
      </c>
      <c r="G151" s="463" t="s">
        <v>1480</v>
      </c>
    </row>
    <row r="152" spans="1:7" x14ac:dyDescent="0.25">
      <c r="A152" s="459">
        <v>143</v>
      </c>
      <c r="B152" s="368" t="s">
        <v>772</v>
      </c>
      <c r="C152" s="460">
        <v>25</v>
      </c>
      <c r="D152" s="461">
        <v>1.0924758999816464E-2</v>
      </c>
      <c r="E152" s="461">
        <v>9.495918654162442E-3</v>
      </c>
      <c r="F152" s="462">
        <v>17</v>
      </c>
      <c r="G152" s="461">
        <f>(C152-F152)/F152*100</f>
        <v>47.058823529411761</v>
      </c>
    </row>
    <row r="153" spans="1:7" x14ac:dyDescent="0.25">
      <c r="A153" s="459">
        <v>67</v>
      </c>
      <c r="B153" s="368" t="s">
        <v>695</v>
      </c>
      <c r="C153" s="460">
        <v>134</v>
      </c>
      <c r="D153" s="461">
        <v>5.8556708239016243E-2</v>
      </c>
      <c r="E153" s="461">
        <v>5.0898123986310682E-2</v>
      </c>
      <c r="F153" s="462">
        <v>149</v>
      </c>
      <c r="G153" s="461">
        <f>(C153-F153)/F153*100</f>
        <v>-10.067114093959731</v>
      </c>
    </row>
    <row r="154" spans="1:7" x14ac:dyDescent="0.25">
      <c r="A154" s="459">
        <v>81</v>
      </c>
      <c r="B154" s="368" t="s">
        <v>717</v>
      </c>
      <c r="C154" s="460">
        <v>92</v>
      </c>
      <c r="D154" s="461">
        <v>4.0203113119324591E-2</v>
      </c>
      <c r="E154" s="461">
        <v>3.4944980647317783E-2</v>
      </c>
      <c r="F154" s="462">
        <v>59</v>
      </c>
      <c r="G154" s="461">
        <f>(C154-F154)/F154*100</f>
        <v>55.932203389830505</v>
      </c>
    </row>
    <row r="155" spans="1:7" x14ac:dyDescent="0.25">
      <c r="A155" s="459">
        <v>183</v>
      </c>
      <c r="B155" s="368" t="s">
        <v>722</v>
      </c>
      <c r="C155" s="460">
        <v>10</v>
      </c>
      <c r="D155" s="461">
        <v>4.3699035999265855E-3</v>
      </c>
      <c r="E155" s="461">
        <v>3.7983674616649766E-3</v>
      </c>
      <c r="F155" s="462" t="s">
        <v>521</v>
      </c>
      <c r="G155" s="463" t="s">
        <v>1480</v>
      </c>
    </row>
    <row r="156" spans="1:7" x14ac:dyDescent="0.25">
      <c r="A156" s="459">
        <v>130</v>
      </c>
      <c r="B156" s="368" t="s">
        <v>827</v>
      </c>
      <c r="C156" s="460">
        <v>30</v>
      </c>
      <c r="D156" s="461">
        <v>1.3109710799779758E-2</v>
      </c>
      <c r="E156" s="461">
        <v>1.1395102384994929E-2</v>
      </c>
      <c r="F156" s="462">
        <v>36</v>
      </c>
      <c r="G156" s="461">
        <f>(C156-F156)/F156*100</f>
        <v>-16.666666666666664</v>
      </c>
    </row>
    <row r="157" spans="1:7" x14ac:dyDescent="0.25">
      <c r="A157" s="459">
        <v>150</v>
      </c>
      <c r="B157" s="368" t="s">
        <v>693</v>
      </c>
      <c r="C157" s="460">
        <v>21</v>
      </c>
      <c r="D157" s="461">
        <v>9.1767975598458298E-3</v>
      </c>
      <c r="E157" s="461">
        <v>7.9765716694964496E-3</v>
      </c>
      <c r="F157" s="462">
        <v>13</v>
      </c>
      <c r="G157" s="461">
        <f>(C157-F157)/F157*100</f>
        <v>61.53846153846154</v>
      </c>
    </row>
    <row r="158" spans="1:7" x14ac:dyDescent="0.25">
      <c r="A158" s="459">
        <v>154</v>
      </c>
      <c r="B158" s="368" t="s">
        <v>750</v>
      </c>
      <c r="C158" s="460">
        <v>19</v>
      </c>
      <c r="D158" s="461">
        <v>8.3028168398605121E-3</v>
      </c>
      <c r="E158" s="461">
        <v>7.2168981771634551E-3</v>
      </c>
      <c r="F158" s="462" t="s">
        <v>521</v>
      </c>
      <c r="G158" s="463" t="s">
        <v>1480</v>
      </c>
    </row>
    <row r="159" spans="1:7" x14ac:dyDescent="0.25">
      <c r="A159" s="459">
        <v>64</v>
      </c>
      <c r="B159" s="368" t="s">
        <v>734</v>
      </c>
      <c r="C159" s="460">
        <v>140</v>
      </c>
      <c r="D159" s="461">
        <v>6.1178650398972204E-2</v>
      </c>
      <c r="E159" s="461">
        <v>5.3177144463309671E-2</v>
      </c>
      <c r="F159" s="462">
        <v>62</v>
      </c>
      <c r="G159" s="461">
        <f>(C159-F159)/F159*100</f>
        <v>125.80645161290323</v>
      </c>
    </row>
    <row r="160" spans="1:7" x14ac:dyDescent="0.25">
      <c r="A160" s="459">
        <v>22</v>
      </c>
      <c r="B160" s="368" t="s">
        <v>257</v>
      </c>
      <c r="C160" s="460">
        <v>924</v>
      </c>
      <c r="D160" s="461">
        <v>0.40377909263321649</v>
      </c>
      <c r="E160" s="461">
        <v>0.3509691534578438</v>
      </c>
      <c r="F160" s="462">
        <v>629</v>
      </c>
      <c r="G160" s="461">
        <f>(C160-F160)/F160*100</f>
        <v>46.899841017488072</v>
      </c>
    </row>
    <row r="161" spans="1:7" x14ac:dyDescent="0.25">
      <c r="A161" s="459">
        <v>25</v>
      </c>
      <c r="B161" s="368" t="s">
        <v>746</v>
      </c>
      <c r="C161" s="460">
        <v>753</v>
      </c>
      <c r="D161" s="461">
        <v>0.32905374107447194</v>
      </c>
      <c r="E161" s="461">
        <v>0.28601706986337272</v>
      </c>
      <c r="F161" s="462">
        <v>384</v>
      </c>
      <c r="G161" s="461">
        <f>(C161-F161)/F161*100</f>
        <v>96.09375</v>
      </c>
    </row>
    <row r="162" spans="1:7" x14ac:dyDescent="0.25">
      <c r="A162" s="459">
        <v>105</v>
      </c>
      <c r="B162" s="368" t="s">
        <v>747</v>
      </c>
      <c r="C162" s="460">
        <v>53</v>
      </c>
      <c r="D162" s="461">
        <v>2.3160489079610904E-2</v>
      </c>
      <c r="E162" s="461">
        <v>2.0131347546824375E-2</v>
      </c>
      <c r="F162" s="462">
        <v>42</v>
      </c>
      <c r="G162" s="461">
        <f>(C162-F162)/F162*100</f>
        <v>26.190476190476193</v>
      </c>
    </row>
    <row r="163" spans="1:7" x14ac:dyDescent="0.25">
      <c r="A163" s="459">
        <v>63</v>
      </c>
      <c r="B163" s="368" t="s">
        <v>718</v>
      </c>
      <c r="C163" s="460">
        <v>141</v>
      </c>
      <c r="D163" s="461">
        <v>6.1615640758964856E-2</v>
      </c>
      <c r="E163" s="461">
        <v>5.3556981209476176E-2</v>
      </c>
      <c r="F163" s="462">
        <v>123</v>
      </c>
      <c r="G163" s="461">
        <f>(C163-F163)/F163*100</f>
        <v>14.634146341463413</v>
      </c>
    </row>
    <row r="164" spans="1:7" x14ac:dyDescent="0.25">
      <c r="A164" s="459">
        <v>159</v>
      </c>
      <c r="B164" s="368" t="s">
        <v>469</v>
      </c>
      <c r="C164" s="460">
        <v>16</v>
      </c>
      <c r="D164" s="461">
        <v>6.9918457598825371E-3</v>
      </c>
      <c r="E164" s="461">
        <v>6.0773879386639617E-3</v>
      </c>
      <c r="F164" s="462" t="s">
        <v>521</v>
      </c>
      <c r="G164" s="463" t="s">
        <v>1480</v>
      </c>
    </row>
    <row r="165" spans="1:7" x14ac:dyDescent="0.25">
      <c r="A165" s="459">
        <v>43</v>
      </c>
      <c r="B165" s="368" t="s">
        <v>251</v>
      </c>
      <c r="C165" s="460">
        <v>321</v>
      </c>
      <c r="D165" s="461">
        <v>0.14027390555764338</v>
      </c>
      <c r="E165" s="461">
        <v>0.12192759551944575</v>
      </c>
      <c r="F165" s="462">
        <v>313</v>
      </c>
      <c r="G165" s="461">
        <f>(C165-F165)/F165*100</f>
        <v>2.5559105431309903</v>
      </c>
    </row>
    <row r="166" spans="1:7" x14ac:dyDescent="0.25">
      <c r="A166" s="459">
        <v>44</v>
      </c>
      <c r="B166" s="368" t="s">
        <v>688</v>
      </c>
      <c r="C166" s="460">
        <v>313</v>
      </c>
      <c r="D166" s="461">
        <v>0.13677798267770214</v>
      </c>
      <c r="E166" s="461">
        <v>0.11888890155011375</v>
      </c>
      <c r="F166" s="462">
        <v>352</v>
      </c>
      <c r="G166" s="461">
        <f>(C166-F166)/F166*100</f>
        <v>-11.079545454545455</v>
      </c>
    </row>
    <row r="167" spans="1:7" x14ac:dyDescent="0.25">
      <c r="A167" s="459">
        <v>160</v>
      </c>
      <c r="B167" s="368" t="s">
        <v>712</v>
      </c>
      <c r="C167" s="460">
        <v>16</v>
      </c>
      <c r="D167" s="461">
        <v>6.9918457598825371E-3</v>
      </c>
      <c r="E167" s="461">
        <v>6.0773879386639617E-3</v>
      </c>
      <c r="F167" s="462" t="s">
        <v>521</v>
      </c>
      <c r="G167" s="463" t="s">
        <v>1480</v>
      </c>
    </row>
    <row r="168" spans="1:7" x14ac:dyDescent="0.25">
      <c r="A168" s="459">
        <v>161</v>
      </c>
      <c r="B168" s="368" t="s">
        <v>676</v>
      </c>
      <c r="C168" s="460">
        <v>16</v>
      </c>
      <c r="D168" s="461">
        <v>6.9918457598825371E-3</v>
      </c>
      <c r="E168" s="461">
        <v>6.0773879386639617E-3</v>
      </c>
      <c r="F168" s="462">
        <v>12</v>
      </c>
      <c r="G168" s="461">
        <f>(C168-F168)/F168*100</f>
        <v>33.333333333333329</v>
      </c>
    </row>
    <row r="169" spans="1:7" x14ac:dyDescent="0.25">
      <c r="A169" s="459">
        <v>48</v>
      </c>
      <c r="B169" s="368" t="s">
        <v>731</v>
      </c>
      <c r="C169" s="460">
        <v>289</v>
      </c>
      <c r="D169" s="461">
        <v>0.12629021403787832</v>
      </c>
      <c r="E169" s="461">
        <v>0.10977281964211782</v>
      </c>
      <c r="F169" s="462">
        <v>103</v>
      </c>
      <c r="G169" s="461">
        <f>(C169-F169)/F169*100</f>
        <v>180.58252427184468</v>
      </c>
    </row>
    <row r="170" spans="1:7" x14ac:dyDescent="0.25">
      <c r="A170" s="459">
        <v>71</v>
      </c>
      <c r="B170" s="368" t="s">
        <v>749</v>
      </c>
      <c r="C170" s="460">
        <v>123</v>
      </c>
      <c r="D170" s="461">
        <v>5.3749814279097002E-2</v>
      </c>
      <c r="E170" s="461">
        <v>4.671991977847921E-2</v>
      </c>
      <c r="F170" s="462">
        <v>34</v>
      </c>
      <c r="G170" s="461">
        <f>(C170-F170)/F170*100</f>
        <v>261.76470588235293</v>
      </c>
    </row>
    <row r="171" spans="1:7" x14ac:dyDescent="0.25">
      <c r="A171" s="459">
        <v>162</v>
      </c>
      <c r="B171" s="368" t="s">
        <v>293</v>
      </c>
      <c r="C171" s="460">
        <v>16</v>
      </c>
      <c r="D171" s="461">
        <v>6.9918457598825371E-3</v>
      </c>
      <c r="E171" s="461">
        <v>6.0773879386639617E-3</v>
      </c>
      <c r="F171" s="462" t="s">
        <v>521</v>
      </c>
      <c r="G171" s="463" t="s">
        <v>1480</v>
      </c>
    </row>
    <row r="172" spans="1:7" x14ac:dyDescent="0.25">
      <c r="A172" s="459">
        <v>18</v>
      </c>
      <c r="B172" s="368" t="s">
        <v>319</v>
      </c>
      <c r="C172" s="460">
        <v>1192</v>
      </c>
      <c r="D172" s="461">
        <v>0.52089250911124907</v>
      </c>
      <c r="E172" s="461">
        <v>0.45276540143046518</v>
      </c>
      <c r="F172" s="462">
        <v>945</v>
      </c>
      <c r="G172" s="461">
        <f t="shared" ref="G172:G177" si="8">(C172-F172)/F172*100</f>
        <v>26.137566137566136</v>
      </c>
    </row>
    <row r="173" spans="1:7" x14ac:dyDescent="0.25">
      <c r="A173" s="459">
        <v>20</v>
      </c>
      <c r="B173" s="368" t="s">
        <v>328</v>
      </c>
      <c r="C173" s="460">
        <v>1057</v>
      </c>
      <c r="D173" s="461">
        <v>0.46189881051224013</v>
      </c>
      <c r="E173" s="461">
        <v>0.40148744069798803</v>
      </c>
      <c r="F173" s="462">
        <v>863</v>
      </c>
      <c r="G173" s="461">
        <f t="shared" si="8"/>
        <v>22.479721900347624</v>
      </c>
    </row>
    <row r="174" spans="1:7" x14ac:dyDescent="0.25">
      <c r="A174" s="459">
        <v>133</v>
      </c>
      <c r="B174" s="368" t="s">
        <v>501</v>
      </c>
      <c r="C174" s="460">
        <v>28</v>
      </c>
      <c r="D174" s="461">
        <v>1.223573007979444E-2</v>
      </c>
      <c r="E174" s="461">
        <v>1.0635428892661935E-2</v>
      </c>
      <c r="F174" s="462">
        <v>19</v>
      </c>
      <c r="G174" s="461">
        <f t="shared" si="8"/>
        <v>47.368421052631575</v>
      </c>
    </row>
    <row r="175" spans="1:7" x14ac:dyDescent="0.25">
      <c r="A175" s="459">
        <v>52</v>
      </c>
      <c r="B175" s="368" t="s">
        <v>499</v>
      </c>
      <c r="C175" s="460">
        <v>237</v>
      </c>
      <c r="D175" s="461">
        <v>0.10356671531826009</v>
      </c>
      <c r="E175" s="461">
        <v>9.0021308841459938E-2</v>
      </c>
      <c r="F175" s="462">
        <v>163</v>
      </c>
      <c r="G175" s="461">
        <f t="shared" si="8"/>
        <v>45.398773006134967</v>
      </c>
    </row>
    <row r="176" spans="1:7" x14ac:dyDescent="0.25">
      <c r="A176" s="459">
        <v>41</v>
      </c>
      <c r="B176" s="368" t="s">
        <v>662</v>
      </c>
      <c r="C176" s="460">
        <v>366</v>
      </c>
      <c r="D176" s="461">
        <v>0.15993847175731304</v>
      </c>
      <c r="E176" s="461">
        <v>0.13902024909693814</v>
      </c>
      <c r="F176" s="462">
        <v>717</v>
      </c>
      <c r="G176" s="461">
        <f t="shared" si="8"/>
        <v>-48.953974895397486</v>
      </c>
    </row>
    <row r="177" spans="1:7" x14ac:dyDescent="0.25">
      <c r="A177" s="459">
        <v>77</v>
      </c>
      <c r="B177" s="368" t="s">
        <v>288</v>
      </c>
      <c r="C177" s="460">
        <v>100</v>
      </c>
      <c r="D177" s="461">
        <v>4.3699035999265855E-2</v>
      </c>
      <c r="E177" s="461">
        <v>3.7983674616649768E-2</v>
      </c>
      <c r="F177" s="462">
        <v>82</v>
      </c>
      <c r="G177" s="461">
        <f t="shared" si="8"/>
        <v>21.951219512195124</v>
      </c>
    </row>
    <row r="178" spans="1:7" x14ac:dyDescent="0.25">
      <c r="A178" s="459">
        <v>131</v>
      </c>
      <c r="B178" s="368" t="s">
        <v>502</v>
      </c>
      <c r="C178" s="460">
        <v>29</v>
      </c>
      <c r="D178" s="461">
        <v>1.2672720439787098E-2</v>
      </c>
      <c r="E178" s="461">
        <v>1.1015265638828431E-2</v>
      </c>
      <c r="F178" s="462" t="s">
        <v>521</v>
      </c>
      <c r="G178" s="463" t="s">
        <v>1480</v>
      </c>
    </row>
    <row r="179" spans="1:7" x14ac:dyDescent="0.25">
      <c r="A179" s="459">
        <v>137</v>
      </c>
      <c r="B179" s="368" t="s">
        <v>820</v>
      </c>
      <c r="C179" s="460">
        <v>27</v>
      </c>
      <c r="D179" s="461">
        <v>1.1798739719801781E-2</v>
      </c>
      <c r="E179" s="461">
        <v>1.0255592146495436E-2</v>
      </c>
      <c r="F179" s="462">
        <v>15</v>
      </c>
      <c r="G179" s="461">
        <f>(C179-F179)/F179*100</f>
        <v>80</v>
      </c>
    </row>
    <row r="180" spans="1:7" x14ac:dyDescent="0.25">
      <c r="A180" s="459">
        <v>57</v>
      </c>
      <c r="B180" s="368" t="s">
        <v>266</v>
      </c>
      <c r="C180" s="460">
        <v>179</v>
      </c>
      <c r="D180" s="461">
        <v>7.8221274438685887E-2</v>
      </c>
      <c r="E180" s="461">
        <v>6.7990777563803076E-2</v>
      </c>
      <c r="F180" s="462">
        <v>140</v>
      </c>
      <c r="G180" s="461">
        <f>(C180-F180)/F180*100</f>
        <v>27.857142857142858</v>
      </c>
    </row>
    <row r="181" spans="1:7" x14ac:dyDescent="0.25">
      <c r="A181" s="459">
        <v>163</v>
      </c>
      <c r="B181" s="368" t="s">
        <v>781</v>
      </c>
      <c r="C181" s="460">
        <v>16</v>
      </c>
      <c r="D181" s="461">
        <v>6.9918457598825371E-3</v>
      </c>
      <c r="E181" s="461">
        <v>6.0773879386639617E-3</v>
      </c>
      <c r="F181" s="462">
        <v>14</v>
      </c>
      <c r="G181" s="461">
        <f>(C181-F181)/F181*100</f>
        <v>14.285714285714285</v>
      </c>
    </row>
    <row r="182" spans="1:7" x14ac:dyDescent="0.25">
      <c r="A182" s="459">
        <v>180</v>
      </c>
      <c r="B182" s="368" t="s">
        <v>755</v>
      </c>
      <c r="C182" s="460">
        <v>11</v>
      </c>
      <c r="D182" s="461">
        <v>4.8068939599192444E-3</v>
      </c>
      <c r="E182" s="461">
        <v>4.1782042078314739E-3</v>
      </c>
      <c r="F182" s="462" t="s">
        <v>521</v>
      </c>
      <c r="G182" s="463" t="s">
        <v>1480</v>
      </c>
    </row>
    <row r="183" spans="1:7" x14ac:dyDescent="0.25">
      <c r="A183" s="459">
        <v>164</v>
      </c>
      <c r="B183" s="368" t="s">
        <v>782</v>
      </c>
      <c r="C183" s="460">
        <v>16</v>
      </c>
      <c r="D183" s="461">
        <v>6.9918457598825371E-3</v>
      </c>
      <c r="E183" s="461">
        <v>6.0773879386639617E-3</v>
      </c>
      <c r="F183" s="462">
        <v>11</v>
      </c>
      <c r="G183" s="461">
        <f t="shared" ref="G183:G188" si="9">(C183-F183)/F183*100</f>
        <v>45.454545454545453</v>
      </c>
    </row>
    <row r="184" spans="1:7" x14ac:dyDescent="0.25">
      <c r="A184" s="459">
        <v>16</v>
      </c>
      <c r="B184" s="368" t="s">
        <v>317</v>
      </c>
      <c r="C184" s="460">
        <v>1322</v>
      </c>
      <c r="D184" s="461">
        <v>0.57770125591029464</v>
      </c>
      <c r="E184" s="461">
        <v>0.5021441784321099</v>
      </c>
      <c r="F184" s="462">
        <v>889</v>
      </c>
      <c r="G184" s="461">
        <f t="shared" si="9"/>
        <v>48.706411698537686</v>
      </c>
    </row>
    <row r="185" spans="1:7" x14ac:dyDescent="0.25">
      <c r="A185" s="459">
        <v>21</v>
      </c>
      <c r="B185" s="368" t="s">
        <v>244</v>
      </c>
      <c r="C185" s="460">
        <v>989</v>
      </c>
      <c r="D185" s="461">
        <v>0.43218346603273938</v>
      </c>
      <c r="E185" s="461">
        <v>0.37565854195866616</v>
      </c>
      <c r="F185" s="462">
        <v>997</v>
      </c>
      <c r="G185" s="461">
        <f t="shared" si="9"/>
        <v>-0.80240722166499501</v>
      </c>
    </row>
    <row r="186" spans="1:7" x14ac:dyDescent="0.25">
      <c r="A186" s="459">
        <v>170</v>
      </c>
      <c r="B186" s="368" t="s">
        <v>470</v>
      </c>
      <c r="C186" s="460">
        <v>13</v>
      </c>
      <c r="D186" s="461">
        <v>5.6808746799045613E-3</v>
      </c>
      <c r="E186" s="461">
        <v>4.9378777001644692E-3</v>
      </c>
      <c r="F186" s="462">
        <v>10</v>
      </c>
      <c r="G186" s="461">
        <f t="shared" si="9"/>
        <v>30</v>
      </c>
    </row>
    <row r="187" spans="1:7" x14ac:dyDescent="0.25">
      <c r="A187" s="459">
        <v>123</v>
      </c>
      <c r="B187" s="368" t="s">
        <v>821</v>
      </c>
      <c r="C187" s="460">
        <v>35</v>
      </c>
      <c r="D187" s="461">
        <v>1.5294662599743051E-2</v>
      </c>
      <c r="E187" s="461">
        <v>1.3294286115827418E-2</v>
      </c>
      <c r="F187" s="462">
        <v>10</v>
      </c>
      <c r="G187" s="461">
        <f t="shared" si="9"/>
        <v>250</v>
      </c>
    </row>
    <row r="188" spans="1:7" x14ac:dyDescent="0.25">
      <c r="A188" s="459">
        <v>37</v>
      </c>
      <c r="B188" s="368" t="s">
        <v>822</v>
      </c>
      <c r="C188" s="460">
        <v>385</v>
      </c>
      <c r="D188" s="461">
        <v>0.16824128859717355</v>
      </c>
      <c r="E188" s="461">
        <v>0.14623714727410159</v>
      </c>
      <c r="F188" s="462">
        <v>271</v>
      </c>
      <c r="G188" s="461">
        <f t="shared" si="9"/>
        <v>42.066420664206646</v>
      </c>
    </row>
    <row r="189" spans="1:7" s="470" customFormat="1" x14ac:dyDescent="0.25">
      <c r="A189" s="464"/>
      <c r="B189" s="465" t="s">
        <v>218</v>
      </c>
      <c r="C189" s="466">
        <v>616</v>
      </c>
      <c r="D189" s="467">
        <v>0.26918606175547766</v>
      </c>
      <c r="E189" s="467">
        <v>0.23397943563856255</v>
      </c>
      <c r="F189" s="468">
        <v>348</v>
      </c>
      <c r="G189" s="469">
        <f>(C189-F189)/F189*100</f>
        <v>77.011494252873561</v>
      </c>
    </row>
    <row r="190" spans="1:7" s="470" customFormat="1" x14ac:dyDescent="0.25">
      <c r="A190" s="464"/>
      <c r="B190" s="465" t="s">
        <v>836</v>
      </c>
      <c r="C190" s="466">
        <v>335</v>
      </c>
      <c r="D190" s="467">
        <v>0.1463917705975406</v>
      </c>
      <c r="E190" s="467">
        <v>0.12724530996577671</v>
      </c>
      <c r="F190" s="468">
        <v>301</v>
      </c>
      <c r="G190" s="469">
        <f>(C190-F190)/F190*100</f>
        <v>11.295681063122924</v>
      </c>
    </row>
    <row r="191" spans="1:7" s="470" customFormat="1" x14ac:dyDescent="0.25">
      <c r="A191" s="464"/>
      <c r="B191" s="465" t="s">
        <v>200</v>
      </c>
      <c r="C191" s="466">
        <v>29398</v>
      </c>
      <c r="D191" s="467">
        <v>12.846642603064176</v>
      </c>
      <c r="E191" s="467">
        <v>11.166440663802698</v>
      </c>
      <c r="F191" s="468">
        <v>24669</v>
      </c>
      <c r="G191" s="469">
        <f>(C191-F191)/F191*100</f>
        <v>19.16980826138068</v>
      </c>
    </row>
    <row r="192" spans="1:7" x14ac:dyDescent="0.25">
      <c r="A192" s="471"/>
      <c r="B192" s="472" t="s">
        <v>584</v>
      </c>
      <c r="C192" s="473">
        <v>263271</v>
      </c>
      <c r="D192" s="474"/>
      <c r="E192" s="474"/>
      <c r="F192" s="475">
        <v>266733</v>
      </c>
      <c r="G192" s="476">
        <f>(C192-F192)/F192*100</f>
        <v>-1.2979271406237698</v>
      </c>
    </row>
    <row r="193" spans="1:7" x14ac:dyDescent="0.25">
      <c r="A193" s="477"/>
      <c r="B193" s="478" t="s">
        <v>48</v>
      </c>
      <c r="C193" s="479">
        <v>228838</v>
      </c>
      <c r="D193" s="480"/>
      <c r="E193" s="480"/>
      <c r="F193" s="481">
        <v>211943</v>
      </c>
      <c r="G193" s="482">
        <f>(C193-F193)/F193*100</f>
        <v>7.971482898703897</v>
      </c>
    </row>
    <row r="194" spans="1:7" ht="15.75" customHeight="1" x14ac:dyDescent="0.25">
      <c r="A194" s="483" t="s">
        <v>654</v>
      </c>
      <c r="B194" s="1051" t="s">
        <v>835</v>
      </c>
      <c r="C194" s="1051"/>
      <c r="D194" s="1051"/>
      <c r="E194" s="1051"/>
      <c r="F194" s="1051"/>
      <c r="G194" s="1051"/>
    </row>
    <row r="195" spans="1:7" ht="15.75" customHeight="1" x14ac:dyDescent="0.25">
      <c r="A195" s="483"/>
      <c r="B195" s="484" t="s">
        <v>1138</v>
      </c>
      <c r="C195" s="484"/>
      <c r="D195" s="484"/>
      <c r="E195" s="484"/>
      <c r="F195" s="484"/>
      <c r="G195" s="484"/>
    </row>
    <row r="196" spans="1:7" x14ac:dyDescent="0.25">
      <c r="B196" s="485"/>
      <c r="C196" s="485"/>
      <c r="D196" s="485"/>
      <c r="E196" s="485"/>
      <c r="F196" s="485"/>
      <c r="G196" s="485"/>
    </row>
    <row r="197" spans="1:7" x14ac:dyDescent="0.25">
      <c r="B197" s="486" t="s">
        <v>969</v>
      </c>
      <c r="C197" s="453" t="s">
        <v>184</v>
      </c>
      <c r="D197" s="485"/>
      <c r="E197" s="485"/>
      <c r="F197" s="485"/>
      <c r="G197" s="485"/>
    </row>
    <row r="198" spans="1:7" x14ac:dyDescent="0.25">
      <c r="B198" s="368" t="s">
        <v>810</v>
      </c>
      <c r="C198" s="379">
        <v>5</v>
      </c>
      <c r="D198" s="485"/>
      <c r="E198" s="485"/>
      <c r="F198" s="485"/>
      <c r="G198" s="485"/>
    </row>
    <row r="199" spans="1:7" x14ac:dyDescent="0.25">
      <c r="B199" s="368" t="s">
        <v>714</v>
      </c>
      <c r="C199" s="379">
        <v>3</v>
      </c>
      <c r="D199" s="485"/>
      <c r="E199" s="485"/>
      <c r="F199" s="485"/>
      <c r="G199" s="485"/>
    </row>
    <row r="200" spans="1:7" x14ac:dyDescent="0.25">
      <c r="B200" s="368" t="s">
        <v>720</v>
      </c>
      <c r="C200" s="379">
        <v>5</v>
      </c>
      <c r="D200" s="485"/>
      <c r="E200" s="485"/>
      <c r="F200" s="485"/>
      <c r="G200" s="485"/>
    </row>
    <row r="201" spans="1:7" x14ac:dyDescent="0.25">
      <c r="B201" s="368" t="s">
        <v>756</v>
      </c>
      <c r="C201" s="379">
        <v>5</v>
      </c>
      <c r="D201" s="485"/>
      <c r="E201" s="485"/>
      <c r="F201" s="485"/>
      <c r="G201" s="485"/>
    </row>
    <row r="202" spans="1:7" x14ac:dyDescent="0.25">
      <c r="B202" s="368" t="s">
        <v>694</v>
      </c>
      <c r="C202" s="379">
        <v>3</v>
      </c>
      <c r="D202" s="485"/>
      <c r="E202" s="485"/>
      <c r="F202" s="485"/>
      <c r="G202" s="485"/>
    </row>
    <row r="203" spans="1:7" x14ac:dyDescent="0.25">
      <c r="B203" s="368" t="s">
        <v>700</v>
      </c>
      <c r="C203" s="379">
        <v>6</v>
      </c>
      <c r="D203" s="485"/>
      <c r="E203" s="485"/>
      <c r="F203" s="485"/>
      <c r="G203" s="485"/>
    </row>
    <row r="204" spans="1:7" x14ac:dyDescent="0.25">
      <c r="B204" s="368" t="s">
        <v>774</v>
      </c>
      <c r="C204" s="379">
        <v>5</v>
      </c>
      <c r="D204" s="485"/>
      <c r="E204" s="485"/>
      <c r="F204" s="485"/>
      <c r="G204" s="485"/>
    </row>
    <row r="205" spans="1:7" x14ac:dyDescent="0.25">
      <c r="B205" s="368" t="s">
        <v>727</v>
      </c>
      <c r="C205" s="379">
        <v>6</v>
      </c>
      <c r="D205" s="485"/>
      <c r="E205" s="485"/>
      <c r="F205" s="485"/>
      <c r="G205" s="485"/>
    </row>
    <row r="206" spans="1:7" x14ac:dyDescent="0.25">
      <c r="B206" s="368" t="s">
        <v>795</v>
      </c>
      <c r="C206" s="379">
        <v>9</v>
      </c>
      <c r="D206" s="485"/>
      <c r="E206" s="485"/>
      <c r="F206" s="485"/>
      <c r="G206" s="485"/>
    </row>
    <row r="207" spans="1:7" x14ac:dyDescent="0.25">
      <c r="B207" s="368" t="s">
        <v>832</v>
      </c>
      <c r="C207" s="379">
        <v>9</v>
      </c>
      <c r="D207" s="485"/>
      <c r="E207" s="485"/>
      <c r="F207" s="485"/>
      <c r="G207" s="485"/>
    </row>
    <row r="208" spans="1:7" x14ac:dyDescent="0.25">
      <c r="B208" s="368" t="s">
        <v>789</v>
      </c>
      <c r="C208" s="379">
        <v>8</v>
      </c>
      <c r="D208" s="485"/>
      <c r="E208" s="485"/>
      <c r="F208" s="485"/>
      <c r="G208" s="485"/>
    </row>
    <row r="209" spans="2:7" x14ac:dyDescent="0.25">
      <c r="B209" s="368" t="s">
        <v>785</v>
      </c>
      <c r="C209" s="379">
        <v>4</v>
      </c>
      <c r="D209" s="485"/>
      <c r="E209" s="485"/>
      <c r="F209" s="485"/>
      <c r="G209" s="485"/>
    </row>
    <row r="210" spans="2:7" x14ac:dyDescent="0.25">
      <c r="B210" s="368" t="s">
        <v>762</v>
      </c>
      <c r="C210" s="379">
        <v>3</v>
      </c>
      <c r="D210" s="485"/>
      <c r="E210" s="485"/>
      <c r="F210" s="485"/>
      <c r="G210" s="485"/>
    </row>
    <row r="211" spans="2:7" x14ac:dyDescent="0.25">
      <c r="B211" s="368" t="s">
        <v>682</v>
      </c>
      <c r="C211" s="379">
        <v>4</v>
      </c>
      <c r="D211" s="485"/>
      <c r="E211" s="485"/>
      <c r="F211" s="485"/>
      <c r="G211" s="485"/>
    </row>
    <row r="212" spans="2:7" x14ac:dyDescent="0.25">
      <c r="B212" s="368" t="s">
        <v>732</v>
      </c>
      <c r="C212" s="379">
        <v>6</v>
      </c>
      <c r="D212" s="485"/>
      <c r="E212" s="485"/>
      <c r="F212" s="485"/>
      <c r="G212" s="485"/>
    </row>
    <row r="213" spans="2:7" x14ac:dyDescent="0.25">
      <c r="B213" s="368" t="s">
        <v>778</v>
      </c>
      <c r="C213" s="379">
        <v>6</v>
      </c>
      <c r="D213" s="485"/>
      <c r="E213" s="485"/>
      <c r="F213" s="485"/>
      <c r="G213" s="485"/>
    </row>
    <row r="214" spans="2:7" x14ac:dyDescent="0.25">
      <c r="B214" s="368" t="s">
        <v>811</v>
      </c>
      <c r="C214" s="379">
        <v>5</v>
      </c>
      <c r="D214" s="485"/>
      <c r="E214" s="485"/>
      <c r="F214" s="485"/>
      <c r="G214" s="485"/>
    </row>
    <row r="215" spans="2:7" x14ac:dyDescent="0.25">
      <c r="B215" s="368" t="s">
        <v>687</v>
      </c>
      <c r="C215" s="379">
        <v>5</v>
      </c>
      <c r="D215" s="485"/>
      <c r="E215" s="485"/>
      <c r="F215" s="485"/>
      <c r="G215" s="485"/>
    </row>
    <row r="216" spans="2:7" x14ac:dyDescent="0.25">
      <c r="B216" s="368" t="s">
        <v>690</v>
      </c>
      <c r="C216" s="379">
        <v>7</v>
      </c>
      <c r="D216" s="485"/>
      <c r="E216" s="485"/>
      <c r="F216" s="485"/>
      <c r="G216" s="485"/>
    </row>
    <row r="217" spans="2:7" x14ac:dyDescent="0.25">
      <c r="B217" s="368" t="s">
        <v>798</v>
      </c>
      <c r="C217" s="379">
        <v>7</v>
      </c>
      <c r="D217" s="485"/>
      <c r="E217" s="485"/>
      <c r="F217" s="485"/>
      <c r="G217" s="485"/>
    </row>
    <row r="218" spans="2:7" x14ac:dyDescent="0.25">
      <c r="B218" s="368" t="s">
        <v>788</v>
      </c>
      <c r="C218" s="379">
        <v>7</v>
      </c>
      <c r="D218" s="485"/>
      <c r="E218" s="485"/>
      <c r="F218" s="485"/>
      <c r="G218" s="485"/>
    </row>
    <row r="219" spans="2:7" x14ac:dyDescent="0.25">
      <c r="B219" s="368" t="s">
        <v>675</v>
      </c>
      <c r="C219" s="379">
        <v>5</v>
      </c>
      <c r="D219" s="485"/>
      <c r="E219" s="485"/>
      <c r="F219" s="485"/>
      <c r="G219" s="485"/>
    </row>
    <row r="220" spans="2:7" x14ac:dyDescent="0.25">
      <c r="B220" s="368" t="s">
        <v>724</v>
      </c>
      <c r="C220" s="379">
        <v>3</v>
      </c>
      <c r="D220" s="485"/>
      <c r="E220" s="485"/>
      <c r="F220" s="485"/>
      <c r="G220" s="485"/>
    </row>
    <row r="221" spans="2:7" x14ac:dyDescent="0.25">
      <c r="B221" s="368" t="s">
        <v>692</v>
      </c>
      <c r="C221" s="379">
        <v>6</v>
      </c>
      <c r="D221" s="485"/>
      <c r="E221" s="485"/>
      <c r="F221" s="485"/>
      <c r="G221" s="485"/>
    </row>
    <row r="222" spans="2:7" x14ac:dyDescent="0.25">
      <c r="B222" s="368" t="s">
        <v>748</v>
      </c>
      <c r="C222" s="379">
        <v>3</v>
      </c>
      <c r="D222" s="485"/>
      <c r="E222" s="485"/>
      <c r="F222" s="485"/>
      <c r="G222" s="485"/>
    </row>
    <row r="223" spans="2:7" x14ac:dyDescent="0.25">
      <c r="B223" s="368" t="s">
        <v>707</v>
      </c>
      <c r="C223" s="379">
        <v>8</v>
      </c>
      <c r="D223" s="485"/>
      <c r="E223" s="485"/>
      <c r="F223" s="485"/>
      <c r="G223" s="485"/>
    </row>
    <row r="224" spans="2:7" x14ac:dyDescent="0.25">
      <c r="B224" s="368" t="s">
        <v>745</v>
      </c>
      <c r="C224" s="379">
        <v>6</v>
      </c>
      <c r="D224" s="485"/>
      <c r="E224" s="485"/>
      <c r="F224" s="485"/>
      <c r="G224" s="485"/>
    </row>
    <row r="225" spans="2:7" x14ac:dyDescent="0.25">
      <c r="B225" s="368" t="s">
        <v>753</v>
      </c>
      <c r="C225" s="379">
        <v>4</v>
      </c>
      <c r="D225" s="485"/>
      <c r="E225" s="485"/>
      <c r="F225" s="485"/>
      <c r="G225" s="485"/>
    </row>
    <row r="226" spans="2:7" x14ac:dyDescent="0.25">
      <c r="B226" s="368" t="s">
        <v>761</v>
      </c>
      <c r="C226" s="379">
        <v>5</v>
      </c>
      <c r="D226" s="485"/>
      <c r="E226" s="485"/>
      <c r="F226" s="485"/>
      <c r="G226" s="485"/>
    </row>
    <row r="227" spans="2:7" x14ac:dyDescent="0.25">
      <c r="B227" s="368" t="s">
        <v>709</v>
      </c>
      <c r="C227" s="379">
        <v>3</v>
      </c>
      <c r="D227" s="485"/>
      <c r="E227" s="485"/>
      <c r="F227" s="485"/>
      <c r="G227" s="485"/>
    </row>
    <row r="228" spans="2:7" x14ac:dyDescent="0.25">
      <c r="B228" s="368" t="s">
        <v>80</v>
      </c>
      <c r="C228" s="379">
        <v>3</v>
      </c>
      <c r="D228" s="485"/>
      <c r="E228" s="485"/>
      <c r="F228" s="485"/>
      <c r="G228" s="485"/>
    </row>
    <row r="229" spans="2:7" x14ac:dyDescent="0.25">
      <c r="B229" s="368" t="s">
        <v>723</v>
      </c>
      <c r="C229" s="379">
        <v>4</v>
      </c>
      <c r="D229" s="485"/>
      <c r="E229" s="485"/>
      <c r="F229" s="485"/>
      <c r="G229" s="485"/>
    </row>
    <row r="230" spans="2:7" x14ac:dyDescent="0.25">
      <c r="B230" s="368" t="s">
        <v>741</v>
      </c>
      <c r="C230" s="379">
        <v>7</v>
      </c>
      <c r="D230" s="485"/>
      <c r="E230" s="485"/>
      <c r="F230" s="485"/>
      <c r="G230" s="485"/>
    </row>
    <row r="231" spans="2:7" x14ac:dyDescent="0.25">
      <c r="B231" s="368" t="s">
        <v>551</v>
      </c>
      <c r="C231" s="379">
        <v>5</v>
      </c>
      <c r="D231" s="485"/>
      <c r="E231" s="485"/>
      <c r="F231" s="485"/>
      <c r="G231" s="485"/>
    </row>
    <row r="232" spans="2:7" x14ac:dyDescent="0.25">
      <c r="B232" s="368" t="s">
        <v>824</v>
      </c>
      <c r="C232" s="379">
        <v>6</v>
      </c>
      <c r="D232" s="485"/>
      <c r="E232" s="485"/>
      <c r="F232" s="485"/>
      <c r="G232" s="485"/>
    </row>
    <row r="233" spans="2:7" x14ac:dyDescent="0.25">
      <c r="B233" s="368" t="s">
        <v>696</v>
      </c>
      <c r="C233" s="379">
        <v>3</v>
      </c>
      <c r="D233" s="485"/>
      <c r="E233" s="485"/>
      <c r="F233" s="485"/>
      <c r="G233" s="485"/>
    </row>
    <row r="234" spans="2:7" x14ac:dyDescent="0.25">
      <c r="B234" s="368" t="s">
        <v>710</v>
      </c>
      <c r="C234" s="379">
        <v>5</v>
      </c>
      <c r="D234" s="485"/>
      <c r="E234" s="485"/>
      <c r="F234" s="485"/>
      <c r="G234" s="485"/>
    </row>
    <row r="235" spans="2:7" x14ac:dyDescent="0.25">
      <c r="B235" s="368" t="s">
        <v>671</v>
      </c>
      <c r="C235" s="379">
        <v>9</v>
      </c>
      <c r="D235" s="485"/>
      <c r="E235" s="485"/>
      <c r="F235" s="485"/>
      <c r="G235" s="485"/>
    </row>
    <row r="236" spans="2:7" x14ac:dyDescent="0.25">
      <c r="B236" s="368" t="s">
        <v>666</v>
      </c>
      <c r="C236" s="379">
        <v>4</v>
      </c>
      <c r="D236" s="485"/>
      <c r="E236" s="485"/>
      <c r="F236" s="485"/>
      <c r="G236" s="485"/>
    </row>
    <row r="237" spans="2:7" x14ac:dyDescent="0.25">
      <c r="B237" s="368" t="s">
        <v>771</v>
      </c>
      <c r="C237" s="379">
        <v>4</v>
      </c>
      <c r="D237" s="485"/>
      <c r="E237" s="485"/>
      <c r="F237" s="485"/>
      <c r="G237" s="485"/>
    </row>
    <row r="238" spans="2:7" x14ac:dyDescent="0.25">
      <c r="B238" s="368" t="s">
        <v>764</v>
      </c>
      <c r="C238" s="379">
        <v>3</v>
      </c>
      <c r="D238" s="485"/>
      <c r="E238" s="485"/>
      <c r="F238" s="485"/>
      <c r="G238" s="485"/>
    </row>
    <row r="239" spans="2:7" x14ac:dyDescent="0.25">
      <c r="B239" s="368" t="s">
        <v>481</v>
      </c>
      <c r="C239" s="379">
        <v>4</v>
      </c>
      <c r="D239" s="485"/>
      <c r="E239" s="485"/>
      <c r="F239" s="485"/>
      <c r="G239" s="485"/>
    </row>
    <row r="240" spans="2:7" x14ac:dyDescent="0.25">
      <c r="B240" s="368" t="s">
        <v>466</v>
      </c>
      <c r="C240" s="379">
        <v>7</v>
      </c>
      <c r="D240" s="485"/>
      <c r="E240" s="485"/>
      <c r="F240" s="485"/>
      <c r="G240" s="485"/>
    </row>
    <row r="241" spans="2:7" x14ac:dyDescent="0.25">
      <c r="B241" s="368" t="s">
        <v>783</v>
      </c>
      <c r="C241" s="379">
        <v>3</v>
      </c>
      <c r="D241" s="485"/>
      <c r="E241" s="485"/>
      <c r="F241" s="485"/>
      <c r="G241" s="485"/>
    </row>
    <row r="242" spans="2:7" x14ac:dyDescent="0.25">
      <c r="B242" s="368" t="s">
        <v>754</v>
      </c>
      <c r="C242" s="379">
        <v>7</v>
      </c>
      <c r="D242" s="485"/>
      <c r="E242" s="485"/>
      <c r="F242" s="485"/>
      <c r="G242" s="485"/>
    </row>
    <row r="243" spans="2:7" x14ac:dyDescent="0.25">
      <c r="B243" s="368" t="s">
        <v>716</v>
      </c>
      <c r="C243" s="379">
        <v>6</v>
      </c>
      <c r="D243" s="485"/>
      <c r="E243" s="485"/>
      <c r="F243" s="485"/>
      <c r="G243" s="485"/>
    </row>
    <row r="244" spans="2:7" x14ac:dyDescent="0.25">
      <c r="B244" s="368" t="s">
        <v>677</v>
      </c>
      <c r="C244" s="379">
        <v>4</v>
      </c>
      <c r="D244" s="485"/>
      <c r="E244" s="485"/>
      <c r="F244" s="485"/>
      <c r="G244" s="485"/>
    </row>
    <row r="245" spans="2:7" x14ac:dyDescent="0.25">
      <c r="B245" s="368" t="s">
        <v>678</v>
      </c>
      <c r="C245" s="379">
        <v>6</v>
      </c>
      <c r="D245" s="485"/>
      <c r="E245" s="485"/>
      <c r="F245" s="485"/>
      <c r="G245" s="485"/>
    </row>
    <row r="246" spans="2:7" x14ac:dyDescent="0.25">
      <c r="B246" s="368" t="s">
        <v>794</v>
      </c>
      <c r="C246" s="379">
        <v>3</v>
      </c>
      <c r="D246" s="485"/>
      <c r="E246" s="485"/>
      <c r="F246" s="485"/>
      <c r="G246" s="485"/>
    </row>
    <row r="247" spans="2:7" x14ac:dyDescent="0.25">
      <c r="B247" s="368" t="s">
        <v>697</v>
      </c>
      <c r="C247" s="379">
        <v>4</v>
      </c>
      <c r="D247" s="485"/>
      <c r="E247" s="485"/>
      <c r="F247" s="485"/>
      <c r="G247" s="485"/>
    </row>
    <row r="248" spans="2:7" x14ac:dyDescent="0.25">
      <c r="B248" s="368" t="s">
        <v>805</v>
      </c>
      <c r="C248" s="379">
        <v>7</v>
      </c>
      <c r="D248" s="485"/>
      <c r="E248" s="485"/>
      <c r="F248" s="485"/>
      <c r="G248" s="485"/>
    </row>
    <row r="249" spans="2:7" x14ac:dyDescent="0.25">
      <c r="B249" s="368" t="s">
        <v>802</v>
      </c>
      <c r="C249" s="379">
        <v>7</v>
      </c>
      <c r="D249" s="485"/>
      <c r="E249" s="485"/>
      <c r="F249" s="485"/>
      <c r="G249" s="485"/>
    </row>
    <row r="250" spans="2:7" x14ac:dyDescent="0.25">
      <c r="B250" s="368" t="s">
        <v>701</v>
      </c>
      <c r="C250" s="379">
        <v>6</v>
      </c>
      <c r="D250" s="485"/>
      <c r="E250" s="485"/>
      <c r="F250" s="485"/>
      <c r="G250" s="485"/>
    </row>
    <row r="251" spans="2:7" x14ac:dyDescent="0.25">
      <c r="B251" s="368" t="s">
        <v>808</v>
      </c>
      <c r="C251" s="379">
        <v>5</v>
      </c>
      <c r="D251" s="485"/>
      <c r="E251" s="485"/>
      <c r="F251" s="485"/>
      <c r="G251" s="485"/>
    </row>
    <row r="252" spans="2:7" x14ac:dyDescent="0.25">
      <c r="B252" s="368" t="s">
        <v>796</v>
      </c>
      <c r="C252" s="379">
        <v>3</v>
      </c>
      <c r="D252" s="485"/>
      <c r="E252" s="485"/>
      <c r="F252" s="485"/>
      <c r="G252" s="485"/>
    </row>
    <row r="253" spans="2:7" x14ac:dyDescent="0.25">
      <c r="B253" s="368" t="s">
        <v>758</v>
      </c>
      <c r="C253" s="379">
        <v>4</v>
      </c>
      <c r="D253" s="485"/>
      <c r="E253" s="485"/>
      <c r="F253" s="485"/>
      <c r="G253" s="485"/>
    </row>
    <row r="254" spans="2:7" x14ac:dyDescent="0.25">
      <c r="B254" s="368" t="s">
        <v>819</v>
      </c>
      <c r="C254" s="379">
        <v>9</v>
      </c>
      <c r="D254" s="485"/>
      <c r="E254" s="485"/>
      <c r="F254" s="485"/>
      <c r="G254" s="485"/>
    </row>
    <row r="255" spans="2:7" x14ac:dyDescent="0.25">
      <c r="B255" s="368" t="s">
        <v>759</v>
      </c>
      <c r="C255" s="379">
        <v>5</v>
      </c>
      <c r="D255" s="485"/>
      <c r="E255" s="485"/>
      <c r="F255" s="485"/>
      <c r="G255" s="485"/>
    </row>
    <row r="256" spans="2:7" x14ac:dyDescent="0.25">
      <c r="B256" s="368" t="s">
        <v>733</v>
      </c>
      <c r="C256" s="379">
        <v>4</v>
      </c>
      <c r="D256" s="485"/>
      <c r="E256" s="485"/>
      <c r="F256" s="485"/>
      <c r="G256" s="485"/>
    </row>
    <row r="257" spans="1:7" x14ac:dyDescent="0.25">
      <c r="B257" s="368" t="s">
        <v>806</v>
      </c>
      <c r="C257" s="379">
        <v>4</v>
      </c>
      <c r="D257" s="485"/>
      <c r="E257" s="485"/>
      <c r="F257" s="485"/>
      <c r="G257" s="485"/>
    </row>
    <row r="258" spans="1:7" x14ac:dyDescent="0.25">
      <c r="B258" s="368" t="s">
        <v>793</v>
      </c>
      <c r="C258" s="379">
        <v>4</v>
      </c>
      <c r="D258" s="485"/>
      <c r="E258" s="485"/>
      <c r="F258" s="485"/>
      <c r="G258" s="485"/>
    </row>
    <row r="259" spans="1:7" x14ac:dyDescent="0.25">
      <c r="B259" s="368" t="s">
        <v>713</v>
      </c>
      <c r="C259" s="379">
        <v>5</v>
      </c>
      <c r="D259" s="485"/>
      <c r="E259" s="485"/>
      <c r="F259" s="485"/>
      <c r="G259" s="485"/>
    </row>
    <row r="260" spans="1:7" x14ac:dyDescent="0.25">
      <c r="B260" s="368" t="s">
        <v>760</v>
      </c>
      <c r="C260" s="379">
        <v>5</v>
      </c>
      <c r="D260" s="485"/>
      <c r="E260" s="485"/>
      <c r="F260" s="485"/>
      <c r="G260" s="485"/>
    </row>
    <row r="261" spans="1:7" x14ac:dyDescent="0.25">
      <c r="B261" s="368" t="s">
        <v>685</v>
      </c>
      <c r="C261" s="379">
        <v>5</v>
      </c>
      <c r="D261" s="485"/>
      <c r="E261" s="485"/>
      <c r="F261" s="485"/>
      <c r="G261" s="485"/>
    </row>
    <row r="262" spans="1:7" x14ac:dyDescent="0.25">
      <c r="B262" s="368" t="s">
        <v>471</v>
      </c>
      <c r="C262" s="379">
        <v>4</v>
      </c>
      <c r="D262" s="485"/>
      <c r="E262" s="485"/>
      <c r="F262" s="485"/>
      <c r="G262" s="485"/>
    </row>
    <row r="264" spans="1:7" x14ac:dyDescent="0.25">
      <c r="A264" s="487" t="s">
        <v>1380</v>
      </c>
    </row>
    <row r="265" spans="1:7" x14ac:dyDescent="0.25">
      <c r="A265" s="488" t="s">
        <v>1381</v>
      </c>
    </row>
    <row r="266" spans="1:7" x14ac:dyDescent="0.25">
      <c r="A266" s="489" t="s">
        <v>1382</v>
      </c>
    </row>
    <row r="268" spans="1:7" x14ac:dyDescent="0.25">
      <c r="F268" s="448" t="s">
        <v>1425</v>
      </c>
    </row>
  </sheetData>
  <sheetProtection password="CCCF" sheet="1" objects="1" scenarios="1"/>
  <sortState ref="B272:C453">
    <sortCondition descending="1" ref="C272:C453"/>
  </sortState>
  <mergeCells count="2">
    <mergeCell ref="C3:G3"/>
    <mergeCell ref="B194:G194"/>
  </mergeCells>
  <hyperlinks>
    <hyperlink ref="G1" location="Index!A1" display="Back to Index"/>
    <hyperlink ref="F268" location="'Table 2.12'!A1" display="Back to top"/>
  </hyperlinks>
  <pageMargins left="0.7" right="0.7" top="0.75" bottom="0.75" header="0.3" footer="0.3"/>
  <pageSetup paperSize="9" orientation="portrait" r:id="rId1"/>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workbookViewId="0">
      <selection activeCell="K26" sqref="K26"/>
    </sheetView>
  </sheetViews>
  <sheetFormatPr defaultRowHeight="15" x14ac:dyDescent="0.25"/>
  <cols>
    <col min="1" max="1" width="5.140625" style="447" customWidth="1"/>
    <col min="2" max="2" width="22.5703125" style="447" customWidth="1"/>
    <col min="3" max="3" width="10.28515625" style="447" customWidth="1"/>
    <col min="4" max="4" width="10.28515625" style="447" bestFit="1" customWidth="1"/>
    <col min="5" max="7" width="9.28515625" style="447" bestFit="1" customWidth="1"/>
    <col min="8" max="8" width="10.28515625" style="447" bestFit="1" customWidth="1"/>
    <col min="9" max="9" width="10.85546875" style="447" customWidth="1"/>
    <col min="10" max="10" width="11.5703125" style="447" bestFit="1" customWidth="1"/>
    <col min="11" max="11" width="11.7109375" style="447" customWidth="1"/>
    <col min="12" max="12" width="57.5703125" style="447" customWidth="1"/>
    <col min="13" max="16384" width="9.140625" style="447"/>
  </cols>
  <sheetData>
    <row r="1" spans="1:11" ht="18.75" x14ac:dyDescent="0.3">
      <c r="A1" s="446" t="s">
        <v>833</v>
      </c>
      <c r="K1" s="448" t="s">
        <v>1250</v>
      </c>
    </row>
    <row r="2" spans="1:11" ht="15.75" x14ac:dyDescent="0.25">
      <c r="A2" s="449" t="s">
        <v>845</v>
      </c>
      <c r="B2" s="450"/>
      <c r="C2" s="450"/>
      <c r="D2" s="450"/>
      <c r="E2" s="450"/>
      <c r="F2" s="450"/>
      <c r="G2" s="450"/>
      <c r="H2" s="450"/>
      <c r="I2" s="450"/>
      <c r="J2" s="450"/>
      <c r="K2" s="450"/>
    </row>
    <row r="3" spans="1:11" ht="15.75" x14ac:dyDescent="0.25">
      <c r="A3" s="450"/>
      <c r="B3" s="450"/>
      <c r="C3" s="450"/>
      <c r="D3" s="450"/>
      <c r="E3" s="450"/>
      <c r="F3" s="450"/>
      <c r="G3" s="450"/>
      <c r="H3" s="1029" t="s">
        <v>198</v>
      </c>
      <c r="I3" s="1029"/>
      <c r="J3" s="1029"/>
      <c r="K3" s="1029"/>
    </row>
    <row r="4" spans="1:11" ht="8.25" customHeight="1" x14ac:dyDescent="0.25">
      <c r="H4" s="509"/>
      <c r="I4" s="509"/>
      <c r="J4" s="509"/>
      <c r="K4" s="509"/>
    </row>
    <row r="5" spans="1:11" s="454" customFormat="1" ht="30" customHeight="1" x14ac:dyDescent="0.25">
      <c r="A5" s="774"/>
      <c r="B5" s="775"/>
      <c r="C5" s="1052" t="s">
        <v>839</v>
      </c>
      <c r="D5" s="1052"/>
      <c r="E5" s="1052"/>
      <c r="F5" s="1052"/>
      <c r="G5" s="1053"/>
      <c r="H5" s="776"/>
      <c r="I5" s="777"/>
      <c r="J5" s="777"/>
      <c r="K5" s="778"/>
    </row>
    <row r="6" spans="1:11" ht="76.5" x14ac:dyDescent="0.25">
      <c r="A6" s="779" t="s">
        <v>183</v>
      </c>
      <c r="B6" s="514" t="s">
        <v>834</v>
      </c>
      <c r="C6" s="780" t="s">
        <v>196</v>
      </c>
      <c r="D6" s="780" t="s">
        <v>193</v>
      </c>
      <c r="E6" s="780" t="s">
        <v>194</v>
      </c>
      <c r="F6" s="780" t="s">
        <v>195</v>
      </c>
      <c r="G6" s="780" t="s">
        <v>846</v>
      </c>
      <c r="H6" s="515" t="s">
        <v>840</v>
      </c>
      <c r="I6" s="517" t="s">
        <v>841</v>
      </c>
      <c r="J6" s="517" t="s">
        <v>48</v>
      </c>
      <c r="K6" s="516" t="s">
        <v>842</v>
      </c>
    </row>
    <row r="7" spans="1:11" s="730" customFormat="1" x14ac:dyDescent="0.25">
      <c r="A7" s="781" t="s">
        <v>1435</v>
      </c>
      <c r="B7" s="782" t="s">
        <v>659</v>
      </c>
      <c r="C7" s="966" t="s">
        <v>1436</v>
      </c>
      <c r="D7" s="966" t="s">
        <v>1437</v>
      </c>
      <c r="E7" s="966" t="s">
        <v>1438</v>
      </c>
      <c r="F7" s="966" t="s">
        <v>1439</v>
      </c>
      <c r="G7" s="967" t="s">
        <v>1440</v>
      </c>
      <c r="H7" s="968" t="s">
        <v>1441</v>
      </c>
      <c r="I7" s="968" t="s">
        <v>1442</v>
      </c>
      <c r="J7" s="968" t="s">
        <v>1443</v>
      </c>
      <c r="K7" s="971" t="s">
        <v>1444</v>
      </c>
    </row>
    <row r="8" spans="1:11" x14ac:dyDescent="0.25">
      <c r="A8" s="459">
        <v>2</v>
      </c>
      <c r="B8" s="368" t="s">
        <v>245</v>
      </c>
      <c r="C8" s="630">
        <v>32689</v>
      </c>
      <c r="D8" s="630">
        <v>2912</v>
      </c>
      <c r="E8" s="630">
        <v>4290</v>
      </c>
      <c r="F8" s="630">
        <v>3783</v>
      </c>
      <c r="G8" s="654">
        <v>570</v>
      </c>
      <c r="H8" s="630">
        <v>9722</v>
      </c>
      <c r="I8" s="630">
        <v>994</v>
      </c>
      <c r="J8" s="972">
        <v>54960</v>
      </c>
      <c r="K8" s="859">
        <v>24.016990185196516</v>
      </c>
    </row>
    <row r="9" spans="1:11" x14ac:dyDescent="0.25">
      <c r="A9" s="459">
        <v>3</v>
      </c>
      <c r="B9" s="368" t="s">
        <v>660</v>
      </c>
      <c r="C9" s="630">
        <v>36575</v>
      </c>
      <c r="D9" s="630">
        <v>10</v>
      </c>
      <c r="E9" s="630">
        <v>171</v>
      </c>
      <c r="F9" s="630">
        <v>84</v>
      </c>
      <c r="G9" s="654">
        <v>463</v>
      </c>
      <c r="H9" s="630">
        <v>15</v>
      </c>
      <c r="I9" s="630">
        <v>232</v>
      </c>
      <c r="J9" s="972">
        <v>37550</v>
      </c>
      <c r="K9" s="859">
        <v>16.408988017724329</v>
      </c>
    </row>
    <row r="10" spans="1:11" x14ac:dyDescent="0.25">
      <c r="A10" s="459">
        <v>4</v>
      </c>
      <c r="B10" s="368" t="s">
        <v>243</v>
      </c>
      <c r="C10" s="630">
        <v>12364</v>
      </c>
      <c r="D10" s="630">
        <v>600</v>
      </c>
      <c r="E10" s="630">
        <v>1140</v>
      </c>
      <c r="F10" s="630">
        <v>928</v>
      </c>
      <c r="G10" s="654">
        <v>175</v>
      </c>
      <c r="H10" s="630">
        <v>2978</v>
      </c>
      <c r="I10" s="630">
        <v>285</v>
      </c>
      <c r="J10" s="972">
        <v>18470</v>
      </c>
      <c r="K10" s="859">
        <v>8.0712119490644039</v>
      </c>
    </row>
    <row r="11" spans="1:11" x14ac:dyDescent="0.25">
      <c r="A11" s="459">
        <v>5</v>
      </c>
      <c r="B11" s="368" t="s">
        <v>681</v>
      </c>
      <c r="C11" s="630">
        <v>9380</v>
      </c>
      <c r="D11" s="630">
        <v>683</v>
      </c>
      <c r="E11" s="630">
        <v>1066</v>
      </c>
      <c r="F11" s="630">
        <v>893</v>
      </c>
      <c r="G11" s="654">
        <v>146</v>
      </c>
      <c r="H11" s="630">
        <v>2586</v>
      </c>
      <c r="I11" s="630">
        <v>216</v>
      </c>
      <c r="J11" s="972">
        <v>14970</v>
      </c>
      <c r="K11" s="859">
        <v>6.5417456890900993</v>
      </c>
    </row>
    <row r="12" spans="1:11" x14ac:dyDescent="0.25">
      <c r="A12" s="459">
        <v>6</v>
      </c>
      <c r="B12" s="368" t="s">
        <v>246</v>
      </c>
      <c r="C12" s="630">
        <v>5256</v>
      </c>
      <c r="D12" s="630">
        <v>564</v>
      </c>
      <c r="E12" s="630">
        <v>614</v>
      </c>
      <c r="F12" s="630">
        <v>509</v>
      </c>
      <c r="G12" s="654">
        <v>95</v>
      </c>
      <c r="H12" s="630">
        <v>1562</v>
      </c>
      <c r="I12" s="630">
        <v>135</v>
      </c>
      <c r="J12" s="972">
        <v>8735</v>
      </c>
      <c r="K12" s="859">
        <v>3.8171107945358727</v>
      </c>
    </row>
    <row r="13" spans="1:11" x14ac:dyDescent="0.25">
      <c r="A13" s="459">
        <v>7</v>
      </c>
      <c r="B13" s="368" t="s">
        <v>330</v>
      </c>
      <c r="C13" s="630">
        <v>162</v>
      </c>
      <c r="D13" s="630">
        <v>743</v>
      </c>
      <c r="E13" s="630">
        <v>89</v>
      </c>
      <c r="F13" s="630">
        <v>447</v>
      </c>
      <c r="G13" s="654">
        <v>8</v>
      </c>
      <c r="H13" s="630">
        <v>5399</v>
      </c>
      <c r="I13" s="630">
        <v>101</v>
      </c>
      <c r="J13" s="972">
        <v>6949</v>
      </c>
      <c r="K13" s="859">
        <v>3.0366460115889846</v>
      </c>
    </row>
    <row r="14" spans="1:11" x14ac:dyDescent="0.25">
      <c r="A14" s="459">
        <v>8</v>
      </c>
      <c r="B14" s="368" t="s">
        <v>730</v>
      </c>
      <c r="C14" s="630">
        <v>987</v>
      </c>
      <c r="D14" s="630">
        <v>955</v>
      </c>
      <c r="E14" s="630">
        <v>230</v>
      </c>
      <c r="F14" s="630">
        <v>289</v>
      </c>
      <c r="G14" s="654">
        <v>18</v>
      </c>
      <c r="H14" s="630">
        <v>3674</v>
      </c>
      <c r="I14" s="630">
        <v>81</v>
      </c>
      <c r="J14" s="972">
        <v>6234</v>
      </c>
      <c r="K14" s="859">
        <v>2.7241979041942335</v>
      </c>
    </row>
    <row r="15" spans="1:11" x14ac:dyDescent="0.25">
      <c r="A15" s="459">
        <v>9</v>
      </c>
      <c r="B15" s="368" t="s">
        <v>736</v>
      </c>
      <c r="C15" s="630">
        <v>74</v>
      </c>
      <c r="D15" s="630">
        <v>645</v>
      </c>
      <c r="E15" s="630">
        <v>64</v>
      </c>
      <c r="F15" s="630">
        <v>54</v>
      </c>
      <c r="G15" s="969" t="s">
        <v>521</v>
      </c>
      <c r="H15" s="630">
        <v>3652</v>
      </c>
      <c r="I15" s="630">
        <v>44</v>
      </c>
      <c r="J15" s="972">
        <v>4533</v>
      </c>
      <c r="K15" s="859">
        <v>1.9808773018467212</v>
      </c>
    </row>
    <row r="16" spans="1:11" x14ac:dyDescent="0.25">
      <c r="A16" s="459">
        <v>10</v>
      </c>
      <c r="B16" s="368" t="s">
        <v>259</v>
      </c>
      <c r="C16" s="630">
        <v>1934</v>
      </c>
      <c r="D16" s="630">
        <v>581</v>
      </c>
      <c r="E16" s="630">
        <v>506</v>
      </c>
      <c r="F16" s="630">
        <v>216</v>
      </c>
      <c r="G16" s="654">
        <v>36</v>
      </c>
      <c r="H16" s="630">
        <v>819</v>
      </c>
      <c r="I16" s="630">
        <v>57</v>
      </c>
      <c r="J16" s="972">
        <v>4149</v>
      </c>
      <c r="K16" s="859">
        <v>1.8130730036095402</v>
      </c>
    </row>
    <row r="17" spans="1:11" x14ac:dyDescent="0.25">
      <c r="A17" s="459">
        <v>11</v>
      </c>
      <c r="B17" s="368" t="s">
        <v>255</v>
      </c>
      <c r="C17" s="630">
        <v>916</v>
      </c>
      <c r="D17" s="630">
        <v>1008</v>
      </c>
      <c r="E17" s="630">
        <v>511</v>
      </c>
      <c r="F17" s="630">
        <v>190</v>
      </c>
      <c r="G17" s="654">
        <v>20</v>
      </c>
      <c r="H17" s="630">
        <v>1342</v>
      </c>
      <c r="I17" s="630">
        <v>93</v>
      </c>
      <c r="J17" s="972">
        <v>4080</v>
      </c>
      <c r="K17" s="859">
        <v>1.782920668770047</v>
      </c>
    </row>
    <row r="18" spans="1:11" x14ac:dyDescent="0.25">
      <c r="A18" s="459">
        <v>12</v>
      </c>
      <c r="B18" s="368" t="s">
        <v>247</v>
      </c>
      <c r="C18" s="630">
        <v>693</v>
      </c>
      <c r="D18" s="630">
        <v>469</v>
      </c>
      <c r="E18" s="630">
        <v>379</v>
      </c>
      <c r="F18" s="630">
        <v>233</v>
      </c>
      <c r="G18" s="654">
        <v>22</v>
      </c>
      <c r="H18" s="630">
        <v>700</v>
      </c>
      <c r="I18" s="630">
        <v>25</v>
      </c>
      <c r="J18" s="972">
        <v>2521</v>
      </c>
      <c r="K18" s="859">
        <v>1.1016526975414922</v>
      </c>
    </row>
    <row r="19" spans="1:11" x14ac:dyDescent="0.25">
      <c r="A19" s="459">
        <v>13</v>
      </c>
      <c r="B19" s="368" t="s">
        <v>664</v>
      </c>
      <c r="C19" s="630">
        <v>142</v>
      </c>
      <c r="D19" s="630">
        <v>260</v>
      </c>
      <c r="E19" s="630">
        <v>283</v>
      </c>
      <c r="F19" s="630">
        <v>232</v>
      </c>
      <c r="G19" s="654">
        <v>5</v>
      </c>
      <c r="H19" s="630">
        <v>873</v>
      </c>
      <c r="I19" s="630">
        <v>23</v>
      </c>
      <c r="J19" s="972">
        <v>1818</v>
      </c>
      <c r="K19" s="859">
        <v>0.79444847446665334</v>
      </c>
    </row>
    <row r="20" spans="1:11" x14ac:dyDescent="0.25">
      <c r="A20" s="459">
        <v>14</v>
      </c>
      <c r="B20" s="368" t="s">
        <v>663</v>
      </c>
      <c r="C20" s="630">
        <v>124</v>
      </c>
      <c r="D20" s="630">
        <v>173</v>
      </c>
      <c r="E20" s="630">
        <v>158</v>
      </c>
      <c r="F20" s="630">
        <v>124</v>
      </c>
      <c r="G20" s="654">
        <v>6</v>
      </c>
      <c r="H20" s="630">
        <v>1031</v>
      </c>
      <c r="I20" s="630">
        <v>24</v>
      </c>
      <c r="J20" s="972">
        <v>1640</v>
      </c>
      <c r="K20" s="859">
        <v>0.71666419038796003</v>
      </c>
    </row>
    <row r="21" spans="1:11" x14ac:dyDescent="0.25">
      <c r="A21" s="459">
        <v>15</v>
      </c>
      <c r="B21" s="368" t="s">
        <v>325</v>
      </c>
      <c r="C21" s="630">
        <v>68</v>
      </c>
      <c r="D21" s="630">
        <v>225</v>
      </c>
      <c r="E21" s="630">
        <v>43</v>
      </c>
      <c r="F21" s="630">
        <v>177</v>
      </c>
      <c r="G21" s="654">
        <v>3</v>
      </c>
      <c r="H21" s="630">
        <v>904</v>
      </c>
      <c r="I21" s="630">
        <v>48</v>
      </c>
      <c r="J21" s="972">
        <v>1468</v>
      </c>
      <c r="K21" s="859">
        <v>0.64150184846922276</v>
      </c>
    </row>
    <row r="22" spans="1:11" x14ac:dyDescent="0.25">
      <c r="A22" s="459">
        <v>16</v>
      </c>
      <c r="B22" s="368" t="s">
        <v>317</v>
      </c>
      <c r="C22" s="630">
        <v>15</v>
      </c>
      <c r="D22" s="630">
        <v>324</v>
      </c>
      <c r="E22" s="630">
        <v>26</v>
      </c>
      <c r="F22" s="630">
        <v>51</v>
      </c>
      <c r="G22" s="969" t="s">
        <v>521</v>
      </c>
      <c r="H22" s="630">
        <v>873</v>
      </c>
      <c r="I22" s="630">
        <v>37</v>
      </c>
      <c r="J22" s="972">
        <v>1326</v>
      </c>
      <c r="K22" s="859">
        <v>0.57944921735026522</v>
      </c>
    </row>
    <row r="23" spans="1:11" x14ac:dyDescent="0.25">
      <c r="A23" s="459">
        <v>17</v>
      </c>
      <c r="B23" s="368" t="s">
        <v>738</v>
      </c>
      <c r="C23" s="460" t="s">
        <v>521</v>
      </c>
      <c r="D23" s="630">
        <v>126</v>
      </c>
      <c r="E23" s="630">
        <v>3</v>
      </c>
      <c r="F23" s="630">
        <v>3</v>
      </c>
      <c r="G23" s="969" t="s">
        <v>521</v>
      </c>
      <c r="H23" s="630">
        <v>1085</v>
      </c>
      <c r="I23" s="630">
        <v>10</v>
      </c>
      <c r="J23" s="972">
        <v>1227</v>
      </c>
      <c r="K23" s="859">
        <v>0.53618717171099206</v>
      </c>
    </row>
    <row r="24" spans="1:11" x14ac:dyDescent="0.25">
      <c r="A24" s="459">
        <v>18</v>
      </c>
      <c r="B24" s="368" t="s">
        <v>319</v>
      </c>
      <c r="C24" s="630">
        <v>23</v>
      </c>
      <c r="D24" s="630">
        <v>127</v>
      </c>
      <c r="E24" s="630">
        <v>14</v>
      </c>
      <c r="F24" s="630">
        <v>138</v>
      </c>
      <c r="G24" s="969" t="s">
        <v>521</v>
      </c>
      <c r="H24" s="630">
        <v>867</v>
      </c>
      <c r="I24" s="630">
        <v>19</v>
      </c>
      <c r="J24" s="972">
        <v>1188</v>
      </c>
      <c r="K24" s="859">
        <v>0.51914454767127838</v>
      </c>
    </row>
    <row r="25" spans="1:11" x14ac:dyDescent="0.25">
      <c r="A25" s="459">
        <v>19</v>
      </c>
      <c r="B25" s="368" t="s">
        <v>254</v>
      </c>
      <c r="C25" s="630">
        <v>327</v>
      </c>
      <c r="D25" s="630">
        <v>101</v>
      </c>
      <c r="E25" s="630">
        <v>64</v>
      </c>
      <c r="F25" s="630">
        <v>66</v>
      </c>
      <c r="G25" s="654">
        <v>9</v>
      </c>
      <c r="H25" s="630">
        <v>567</v>
      </c>
      <c r="I25" s="630">
        <v>7</v>
      </c>
      <c r="J25" s="972">
        <v>1141</v>
      </c>
      <c r="K25" s="859">
        <v>0.49860600075162337</v>
      </c>
    </row>
    <row r="26" spans="1:11" x14ac:dyDescent="0.25">
      <c r="A26" s="459">
        <v>20</v>
      </c>
      <c r="B26" s="368" t="s">
        <v>328</v>
      </c>
      <c r="C26" s="630">
        <v>24</v>
      </c>
      <c r="D26" s="630">
        <v>319</v>
      </c>
      <c r="E26" s="630">
        <v>48</v>
      </c>
      <c r="F26" s="630">
        <v>52</v>
      </c>
      <c r="G26" s="654">
        <v>5</v>
      </c>
      <c r="H26" s="630">
        <v>605</v>
      </c>
      <c r="I26" s="630">
        <v>18</v>
      </c>
      <c r="J26" s="972">
        <v>1071</v>
      </c>
      <c r="K26" s="859">
        <v>0.46801667555213733</v>
      </c>
    </row>
    <row r="27" spans="1:11" x14ac:dyDescent="0.25">
      <c r="A27" s="459">
        <v>21</v>
      </c>
      <c r="B27" s="368" t="s">
        <v>244</v>
      </c>
      <c r="C27" s="630">
        <v>392</v>
      </c>
      <c r="D27" s="630">
        <v>73</v>
      </c>
      <c r="E27" s="630">
        <v>78</v>
      </c>
      <c r="F27" s="630">
        <v>80</v>
      </c>
      <c r="G27" s="654">
        <v>8</v>
      </c>
      <c r="H27" s="630">
        <v>347</v>
      </c>
      <c r="I27" s="630">
        <v>8</v>
      </c>
      <c r="J27" s="972">
        <v>986</v>
      </c>
      <c r="K27" s="859">
        <v>0.43087249495276136</v>
      </c>
    </row>
    <row r="28" spans="1:11" x14ac:dyDescent="0.25">
      <c r="A28" s="459">
        <v>22</v>
      </c>
      <c r="B28" s="368" t="s">
        <v>257</v>
      </c>
      <c r="C28" s="630">
        <v>137</v>
      </c>
      <c r="D28" s="630">
        <v>97</v>
      </c>
      <c r="E28" s="630">
        <v>34</v>
      </c>
      <c r="F28" s="630">
        <v>27</v>
      </c>
      <c r="G28" s="969" t="s">
        <v>521</v>
      </c>
      <c r="H28" s="630">
        <v>615</v>
      </c>
      <c r="I28" s="630">
        <v>10</v>
      </c>
      <c r="J28" s="972">
        <v>920</v>
      </c>
      <c r="K28" s="859">
        <v>0.40203113119324585</v>
      </c>
    </row>
    <row r="29" spans="1:11" x14ac:dyDescent="0.25">
      <c r="A29" s="459">
        <v>23</v>
      </c>
      <c r="B29" s="368" t="s">
        <v>275</v>
      </c>
      <c r="C29" s="630">
        <v>287</v>
      </c>
      <c r="D29" s="630">
        <v>163</v>
      </c>
      <c r="E29" s="630">
        <v>88</v>
      </c>
      <c r="F29" s="630">
        <v>62</v>
      </c>
      <c r="G29" s="654">
        <v>5</v>
      </c>
      <c r="H29" s="630">
        <v>267</v>
      </c>
      <c r="I29" s="630">
        <v>7</v>
      </c>
      <c r="J29" s="972">
        <v>879</v>
      </c>
      <c r="K29" s="859">
        <v>0.38411452643354688</v>
      </c>
    </row>
    <row r="30" spans="1:11" x14ac:dyDescent="0.25">
      <c r="A30" s="459">
        <v>24</v>
      </c>
      <c r="B30" s="368" t="s">
        <v>256</v>
      </c>
      <c r="C30" s="630">
        <v>59</v>
      </c>
      <c r="D30" s="630">
        <v>213</v>
      </c>
      <c r="E30" s="630">
        <v>52</v>
      </c>
      <c r="F30" s="630">
        <v>43</v>
      </c>
      <c r="G30" s="654">
        <v>3</v>
      </c>
      <c r="H30" s="630">
        <v>450</v>
      </c>
      <c r="I30" s="630">
        <v>9</v>
      </c>
      <c r="J30" s="972">
        <v>829</v>
      </c>
      <c r="K30" s="859">
        <v>0.36226500843391396</v>
      </c>
    </row>
    <row r="31" spans="1:11" x14ac:dyDescent="0.25">
      <c r="A31" s="459">
        <v>25</v>
      </c>
      <c r="B31" s="368" t="s">
        <v>746</v>
      </c>
      <c r="C31" s="630">
        <v>28</v>
      </c>
      <c r="D31" s="630">
        <v>103</v>
      </c>
      <c r="E31" s="630">
        <v>35</v>
      </c>
      <c r="F31" s="630">
        <v>11</v>
      </c>
      <c r="G31" s="969" t="s">
        <v>521</v>
      </c>
      <c r="H31" s="630">
        <v>563</v>
      </c>
      <c r="I31" s="630">
        <v>3</v>
      </c>
      <c r="J31" s="972">
        <v>743</v>
      </c>
      <c r="K31" s="859">
        <v>0.32468383747454532</v>
      </c>
    </row>
    <row r="32" spans="1:11" x14ac:dyDescent="0.25">
      <c r="A32" s="459">
        <v>26</v>
      </c>
      <c r="B32" s="368" t="s">
        <v>766</v>
      </c>
      <c r="C32" s="630">
        <v>58</v>
      </c>
      <c r="D32" s="630">
        <v>73</v>
      </c>
      <c r="E32" s="630">
        <v>75</v>
      </c>
      <c r="F32" s="630">
        <v>87</v>
      </c>
      <c r="G32" s="969" t="s">
        <v>521</v>
      </c>
      <c r="H32" s="630">
        <v>400</v>
      </c>
      <c r="I32" s="630">
        <v>3</v>
      </c>
      <c r="J32" s="972">
        <v>696</v>
      </c>
      <c r="K32" s="859">
        <v>0.30414529055489037</v>
      </c>
    </row>
    <row r="33" spans="1:11" x14ac:dyDescent="0.25">
      <c r="A33" s="459">
        <v>27</v>
      </c>
      <c r="B33" s="368" t="s">
        <v>818</v>
      </c>
      <c r="C33" s="630">
        <v>52</v>
      </c>
      <c r="D33" s="630">
        <v>68</v>
      </c>
      <c r="E33" s="630">
        <v>61</v>
      </c>
      <c r="F33" s="630">
        <v>29</v>
      </c>
      <c r="G33" s="654">
        <v>6</v>
      </c>
      <c r="H33" s="630">
        <v>433</v>
      </c>
      <c r="I33" s="630">
        <v>3</v>
      </c>
      <c r="J33" s="972">
        <v>652</v>
      </c>
      <c r="K33" s="859">
        <v>0.28491771471521338</v>
      </c>
    </row>
    <row r="34" spans="1:11" x14ac:dyDescent="0.25">
      <c r="A34" s="459">
        <v>28</v>
      </c>
      <c r="B34" s="368" t="s">
        <v>830</v>
      </c>
      <c r="C34" s="460" t="s">
        <v>521</v>
      </c>
      <c r="D34" s="630">
        <v>115</v>
      </c>
      <c r="E34" s="630">
        <v>3</v>
      </c>
      <c r="F34" s="630">
        <v>8</v>
      </c>
      <c r="G34" s="969" t="s">
        <v>521</v>
      </c>
      <c r="H34" s="630">
        <v>496</v>
      </c>
      <c r="I34" s="630">
        <v>19</v>
      </c>
      <c r="J34" s="972">
        <v>641</v>
      </c>
      <c r="K34" s="859">
        <v>0.28011082075529414</v>
      </c>
    </row>
    <row r="35" spans="1:11" x14ac:dyDescent="0.25">
      <c r="A35" s="459">
        <v>29</v>
      </c>
      <c r="B35" s="368" t="s">
        <v>340</v>
      </c>
      <c r="C35" s="630">
        <v>42</v>
      </c>
      <c r="D35" s="630">
        <v>44</v>
      </c>
      <c r="E35" s="630">
        <v>16</v>
      </c>
      <c r="F35" s="630">
        <v>29</v>
      </c>
      <c r="G35" s="969" t="s">
        <v>521</v>
      </c>
      <c r="H35" s="630">
        <v>487</v>
      </c>
      <c r="I35" s="630">
        <v>7</v>
      </c>
      <c r="J35" s="972">
        <v>625</v>
      </c>
      <c r="K35" s="859">
        <v>0.2731189749954116</v>
      </c>
    </row>
    <row r="36" spans="1:11" ht="15" customHeight="1" x14ac:dyDescent="0.25">
      <c r="A36" s="459">
        <v>31</v>
      </c>
      <c r="B36" s="368" t="s">
        <v>668</v>
      </c>
      <c r="C36" s="630">
        <v>48</v>
      </c>
      <c r="D36" s="630">
        <v>61</v>
      </c>
      <c r="E36" s="630">
        <v>42</v>
      </c>
      <c r="F36" s="630">
        <v>62</v>
      </c>
      <c r="G36" s="654">
        <v>3</v>
      </c>
      <c r="H36" s="630">
        <v>293</v>
      </c>
      <c r="I36" s="630">
        <v>5</v>
      </c>
      <c r="J36" s="972">
        <v>514</v>
      </c>
      <c r="K36" s="859">
        <v>0.22461304503622651</v>
      </c>
    </row>
    <row r="37" spans="1:11" x14ac:dyDescent="0.25">
      <c r="A37" s="459">
        <v>32</v>
      </c>
      <c r="B37" s="368" t="s">
        <v>341</v>
      </c>
      <c r="C37" s="630">
        <v>8</v>
      </c>
      <c r="D37" s="630">
        <v>49</v>
      </c>
      <c r="E37" s="630">
        <v>6</v>
      </c>
      <c r="F37" s="630">
        <v>17</v>
      </c>
      <c r="G37" s="969" t="s">
        <v>521</v>
      </c>
      <c r="H37" s="630">
        <v>404</v>
      </c>
      <c r="I37" s="630">
        <v>5</v>
      </c>
      <c r="J37" s="972">
        <v>489</v>
      </c>
      <c r="K37" s="859">
        <v>0.21368828603641005</v>
      </c>
    </row>
    <row r="38" spans="1:11" x14ac:dyDescent="0.25">
      <c r="A38" s="459">
        <v>33</v>
      </c>
      <c r="B38" s="368" t="s">
        <v>249</v>
      </c>
      <c r="C38" s="630">
        <v>205</v>
      </c>
      <c r="D38" s="630">
        <v>30</v>
      </c>
      <c r="E38" s="630">
        <v>57</v>
      </c>
      <c r="F38" s="630">
        <v>29</v>
      </c>
      <c r="G38" s="969" t="s">
        <v>521</v>
      </c>
      <c r="H38" s="630">
        <v>156</v>
      </c>
      <c r="I38" s="630">
        <v>5</v>
      </c>
      <c r="J38" s="972">
        <v>482</v>
      </c>
      <c r="K38" s="859">
        <v>0.21062935351646145</v>
      </c>
    </row>
    <row r="39" spans="1:11" x14ac:dyDescent="0.25">
      <c r="A39" s="459">
        <v>34</v>
      </c>
      <c r="B39" s="368" t="s">
        <v>326</v>
      </c>
      <c r="C39" s="630">
        <v>58</v>
      </c>
      <c r="D39" s="630">
        <v>60</v>
      </c>
      <c r="E39" s="630">
        <v>28</v>
      </c>
      <c r="F39" s="630">
        <v>31</v>
      </c>
      <c r="G39" s="969" t="s">
        <v>521</v>
      </c>
      <c r="H39" s="630">
        <v>250</v>
      </c>
      <c r="I39" s="630">
        <v>4</v>
      </c>
      <c r="J39" s="972">
        <v>431</v>
      </c>
      <c r="K39" s="859">
        <v>0.18834284515683583</v>
      </c>
    </row>
    <row r="40" spans="1:11" x14ac:dyDescent="0.25">
      <c r="A40" s="459">
        <v>35</v>
      </c>
      <c r="B40" s="368" t="s">
        <v>494</v>
      </c>
      <c r="C40" s="630">
        <v>34</v>
      </c>
      <c r="D40" s="630">
        <v>53</v>
      </c>
      <c r="E40" s="630">
        <v>45</v>
      </c>
      <c r="F40" s="630">
        <v>15</v>
      </c>
      <c r="G40" s="969" t="s">
        <v>521</v>
      </c>
      <c r="H40" s="630">
        <v>274</v>
      </c>
      <c r="I40" s="630">
        <v>8</v>
      </c>
      <c r="J40" s="972">
        <v>429</v>
      </c>
      <c r="K40" s="859">
        <v>0.18746886443685051</v>
      </c>
    </row>
    <row r="41" spans="1:11" ht="15.75" customHeight="1" x14ac:dyDescent="0.25">
      <c r="A41" s="459">
        <v>36</v>
      </c>
      <c r="B41" s="368" t="s">
        <v>829</v>
      </c>
      <c r="C41" s="630">
        <v>3</v>
      </c>
      <c r="D41" s="630">
        <v>58</v>
      </c>
      <c r="E41" s="630">
        <v>0</v>
      </c>
      <c r="F41" s="630">
        <v>14</v>
      </c>
      <c r="G41" s="969" t="s">
        <v>521</v>
      </c>
      <c r="H41" s="630">
        <v>322</v>
      </c>
      <c r="I41" s="630">
        <v>3</v>
      </c>
      <c r="J41" s="972">
        <v>400</v>
      </c>
      <c r="K41" s="859">
        <v>0.17479614399706342</v>
      </c>
    </row>
    <row r="42" spans="1:11" s="470" customFormat="1" ht="15.75" customHeight="1" x14ac:dyDescent="0.25">
      <c r="A42" s="464"/>
      <c r="B42" s="465" t="s">
        <v>843</v>
      </c>
      <c r="C42" s="466">
        <v>2096</v>
      </c>
      <c r="D42" s="466">
        <v>2099</v>
      </c>
      <c r="E42" s="466">
        <v>923</v>
      </c>
      <c r="F42" s="466">
        <v>604</v>
      </c>
      <c r="G42" s="970">
        <v>55</v>
      </c>
      <c r="H42" s="466">
        <v>7337</v>
      </c>
      <c r="I42" s="466">
        <v>217</v>
      </c>
      <c r="J42" s="466">
        <v>13331</v>
      </c>
      <c r="K42" s="973">
        <v>5.8255184890621319</v>
      </c>
    </row>
    <row r="43" spans="1:11" s="470" customFormat="1" ht="15.75" customHeight="1" x14ac:dyDescent="0.25">
      <c r="A43" s="464"/>
      <c r="B43" s="465" t="s">
        <v>218</v>
      </c>
      <c r="C43" s="466">
        <v>221</v>
      </c>
      <c r="D43" s="466">
        <v>71</v>
      </c>
      <c r="E43" s="466">
        <v>37</v>
      </c>
      <c r="F43" s="466">
        <v>12</v>
      </c>
      <c r="G43" s="970">
        <v>12</v>
      </c>
      <c r="H43" s="466">
        <v>240</v>
      </c>
      <c r="I43" s="466">
        <v>23</v>
      </c>
      <c r="J43" s="974">
        <v>616</v>
      </c>
      <c r="K43" s="973">
        <v>0.26918606175547766</v>
      </c>
    </row>
    <row r="44" spans="1:11" s="470" customFormat="1" ht="15.75" customHeight="1" x14ac:dyDescent="0.25">
      <c r="A44" s="464"/>
      <c r="B44" s="465" t="s">
        <v>200</v>
      </c>
      <c r="C44" s="466">
        <v>1633</v>
      </c>
      <c r="D44" s="466">
        <v>147</v>
      </c>
      <c r="E44" s="466">
        <v>80</v>
      </c>
      <c r="F44" s="466">
        <v>73</v>
      </c>
      <c r="G44" s="970">
        <v>4048</v>
      </c>
      <c r="H44" s="466">
        <v>757</v>
      </c>
      <c r="I44" s="466">
        <v>22664</v>
      </c>
      <c r="J44" s="974">
        <v>29402</v>
      </c>
      <c r="K44" s="973">
        <v>12.848390564504147</v>
      </c>
    </row>
    <row r="45" spans="1:11" ht="15.75" customHeight="1" x14ac:dyDescent="0.25">
      <c r="A45" s="580"/>
      <c r="B45" s="478" t="s">
        <v>48</v>
      </c>
      <c r="C45" s="479">
        <v>121665</v>
      </c>
      <c r="D45" s="479">
        <v>11324</v>
      </c>
      <c r="E45" s="479">
        <v>9902</v>
      </c>
      <c r="F45" s="479">
        <v>8467</v>
      </c>
      <c r="G45" s="639">
        <v>6169</v>
      </c>
      <c r="H45" s="479">
        <v>45401</v>
      </c>
      <c r="I45" s="479">
        <v>25896</v>
      </c>
      <c r="J45" s="975">
        <v>228824</v>
      </c>
      <c r="K45" s="976">
        <v>99.993882134960103</v>
      </c>
    </row>
    <row r="46" spans="1:11" s="530" customFormat="1" ht="11.25" x14ac:dyDescent="0.2">
      <c r="A46" s="530" t="s">
        <v>1333</v>
      </c>
    </row>
    <row r="48" spans="1:11" x14ac:dyDescent="0.25">
      <c r="A48" s="487" t="s">
        <v>1380</v>
      </c>
    </row>
    <row r="49" spans="1:11" x14ac:dyDescent="0.25">
      <c r="A49" s="488" t="s">
        <v>1381</v>
      </c>
    </row>
    <row r="50" spans="1:11" x14ac:dyDescent="0.25">
      <c r="A50" s="489" t="s">
        <v>1382</v>
      </c>
    </row>
    <row r="51" spans="1:11" x14ac:dyDescent="0.25">
      <c r="K51" s="448" t="s">
        <v>1425</v>
      </c>
    </row>
  </sheetData>
  <sheetProtection password="CCCF" sheet="1" objects="1" scenarios="1"/>
  <sortState ref="B2:K321">
    <sortCondition descending="1" ref="J2:J321"/>
  </sortState>
  <mergeCells count="2">
    <mergeCell ref="C5:G5"/>
    <mergeCell ref="H3:K3"/>
  </mergeCells>
  <hyperlinks>
    <hyperlink ref="K1" location="Index!A1" display="Back to Index"/>
    <hyperlink ref="K51" location="'Table 2.13'!A1" display="Back to top"/>
  </hyperlink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65"/>
  <sheetViews>
    <sheetView showGridLines="0" workbookViewId="0">
      <pane xSplit="1" ySplit="7" topLeftCell="B8" activePane="bottomRight" state="frozen"/>
      <selection pane="topRight" activeCell="B1" sqref="B1"/>
      <selection pane="bottomLeft" activeCell="A7" sqref="A7"/>
      <selection pane="bottomRight" activeCell="A57" sqref="A57"/>
    </sheetView>
  </sheetViews>
  <sheetFormatPr defaultRowHeight="15" x14ac:dyDescent="0.25"/>
  <cols>
    <col min="1" max="1" width="54.42578125" style="454" customWidth="1"/>
    <col min="2" max="9" width="11.7109375" style="447" customWidth="1"/>
    <col min="10" max="22" width="12" style="447" customWidth="1"/>
    <col min="23" max="159" width="9.140625" style="459"/>
    <col min="160" max="16384" width="9.140625" style="447"/>
  </cols>
  <sheetData>
    <row r="1" spans="1:159" ht="18.75" x14ac:dyDescent="0.3">
      <c r="A1" s="783" t="s">
        <v>844</v>
      </c>
      <c r="K1" s="448" t="s">
        <v>1250</v>
      </c>
    </row>
    <row r="2" spans="1:159" ht="18.75" customHeight="1" x14ac:dyDescent="0.25">
      <c r="A2" s="1054" t="s">
        <v>852</v>
      </c>
      <c r="B2" s="1054"/>
      <c r="C2" s="1054"/>
      <c r="D2" s="1054"/>
      <c r="E2" s="1054"/>
      <c r="F2" s="450"/>
      <c r="G2" s="608"/>
      <c r="H2" s="608"/>
      <c r="I2" s="608"/>
      <c r="J2" s="608"/>
      <c r="K2" s="608"/>
      <c r="L2" s="608"/>
      <c r="M2" s="608"/>
      <c r="N2" s="608"/>
      <c r="O2" s="608"/>
      <c r="P2" s="608"/>
      <c r="Q2" s="608"/>
      <c r="R2" s="608"/>
      <c r="S2" s="608"/>
      <c r="T2" s="608"/>
      <c r="U2" s="608"/>
      <c r="V2" s="608"/>
    </row>
    <row r="3" spans="1:159" x14ac:dyDescent="0.25">
      <c r="A3" s="784"/>
      <c r="B3" s="450"/>
      <c r="C3" s="450"/>
      <c r="D3" s="1055" t="s">
        <v>198</v>
      </c>
      <c r="E3" s="1055"/>
      <c r="F3" s="1055"/>
      <c r="G3" s="1055"/>
      <c r="H3" s="1055"/>
      <c r="I3" s="1055"/>
      <c r="J3" s="1055"/>
      <c r="K3" s="1055"/>
      <c r="L3" s="1055"/>
      <c r="M3" s="1055"/>
      <c r="N3" s="1055"/>
      <c r="O3" s="1055"/>
      <c r="P3" s="1055"/>
      <c r="Q3" s="1055"/>
      <c r="R3" s="1055"/>
      <c r="S3" s="1055"/>
      <c r="T3" s="1055"/>
      <c r="U3" s="1055"/>
      <c r="V3" s="1055"/>
    </row>
    <row r="4" spans="1:159" s="531" customFormat="1" ht="9" customHeight="1" x14ac:dyDescent="0.25">
      <c r="A4" s="785"/>
      <c r="B4" s="661"/>
      <c r="C4" s="661"/>
      <c r="D4" s="786"/>
      <c r="E4" s="786"/>
      <c r="F4" s="786"/>
      <c r="G4" s="786"/>
      <c r="H4" s="786"/>
      <c r="I4" s="786"/>
      <c r="J4" s="786"/>
      <c r="K4" s="786"/>
      <c r="L4" s="786"/>
      <c r="M4" s="786"/>
      <c r="N4" s="786"/>
      <c r="O4" s="786"/>
      <c r="P4" s="786"/>
      <c r="Q4" s="786"/>
      <c r="R4" s="786"/>
      <c r="S4" s="786"/>
      <c r="T4" s="786"/>
      <c r="U4" s="786"/>
      <c r="V4" s="786"/>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59"/>
      <c r="BL4" s="459"/>
      <c r="BM4" s="459"/>
      <c r="BN4" s="459"/>
      <c r="BO4" s="459"/>
      <c r="BP4" s="459"/>
      <c r="BQ4" s="459"/>
      <c r="BR4" s="459"/>
      <c r="BS4" s="459"/>
      <c r="BT4" s="459"/>
      <c r="BU4" s="459"/>
      <c r="BV4" s="459"/>
      <c r="BW4" s="459"/>
      <c r="BX4" s="459"/>
      <c r="BY4" s="459"/>
      <c r="BZ4" s="459"/>
      <c r="CA4" s="459"/>
      <c r="CB4" s="459"/>
      <c r="CC4" s="459"/>
      <c r="CD4" s="459"/>
      <c r="CE4" s="459"/>
      <c r="CF4" s="459"/>
      <c r="CG4" s="459"/>
      <c r="CH4" s="459"/>
      <c r="CI4" s="459"/>
      <c r="CJ4" s="459"/>
      <c r="CK4" s="459"/>
      <c r="CL4" s="459"/>
      <c r="CM4" s="459"/>
      <c r="CN4" s="459"/>
      <c r="CO4" s="459"/>
      <c r="CP4" s="459"/>
      <c r="CQ4" s="459"/>
      <c r="CR4" s="459"/>
      <c r="CS4" s="459"/>
      <c r="CT4" s="459"/>
      <c r="CU4" s="459"/>
      <c r="CV4" s="459"/>
      <c r="CW4" s="459"/>
      <c r="CX4" s="459"/>
      <c r="CY4" s="459"/>
      <c r="CZ4" s="459"/>
      <c r="DA4" s="459"/>
      <c r="DB4" s="459"/>
      <c r="DC4" s="459"/>
      <c r="DD4" s="459"/>
      <c r="DE4" s="459"/>
      <c r="DF4" s="459"/>
      <c r="DG4" s="459"/>
      <c r="DH4" s="459"/>
      <c r="DI4" s="459"/>
      <c r="DJ4" s="459"/>
      <c r="DK4" s="459"/>
      <c r="DL4" s="459"/>
      <c r="DM4" s="459"/>
      <c r="DN4" s="459"/>
      <c r="DO4" s="459"/>
      <c r="DP4" s="459"/>
      <c r="DQ4" s="459"/>
      <c r="DR4" s="459"/>
      <c r="DS4" s="459"/>
      <c r="DT4" s="459"/>
      <c r="DU4" s="459"/>
      <c r="DV4" s="459"/>
      <c r="DW4" s="459"/>
      <c r="DX4" s="459"/>
      <c r="DY4" s="459"/>
      <c r="DZ4" s="459"/>
      <c r="EA4" s="459"/>
      <c r="EB4" s="459"/>
      <c r="EC4" s="459"/>
      <c r="ED4" s="459"/>
      <c r="EE4" s="459"/>
      <c r="EF4" s="459"/>
      <c r="EG4" s="459"/>
      <c r="EH4" s="459"/>
      <c r="EI4" s="459"/>
      <c r="EJ4" s="459"/>
      <c r="EK4" s="459"/>
      <c r="EL4" s="459"/>
      <c r="EM4" s="459"/>
      <c r="EN4" s="459"/>
      <c r="EO4" s="459"/>
      <c r="EP4" s="459"/>
      <c r="EQ4" s="459"/>
      <c r="ER4" s="459"/>
      <c r="ES4" s="459"/>
      <c r="ET4" s="459"/>
      <c r="EU4" s="459"/>
      <c r="EV4" s="459"/>
      <c r="EW4" s="459"/>
      <c r="EX4" s="459"/>
      <c r="EY4" s="459"/>
      <c r="EZ4" s="459"/>
      <c r="FA4" s="459"/>
      <c r="FB4" s="459"/>
      <c r="FC4" s="459"/>
    </row>
    <row r="5" spans="1:159" x14ac:dyDescent="0.25">
      <c r="A5" s="774"/>
      <c r="B5" s="1056" t="s">
        <v>837</v>
      </c>
      <c r="C5" s="1056"/>
      <c r="D5" s="1056"/>
      <c r="E5" s="1056"/>
      <c r="F5" s="1056"/>
      <c r="G5" s="787"/>
      <c r="H5" s="787"/>
      <c r="I5" s="787"/>
      <c r="J5" s="787"/>
      <c r="K5" s="787"/>
      <c r="L5" s="787"/>
      <c r="M5" s="787"/>
      <c r="N5" s="787"/>
      <c r="O5" s="787"/>
      <c r="P5" s="787"/>
      <c r="Q5" s="787"/>
      <c r="R5" s="787"/>
      <c r="S5" s="787"/>
      <c r="T5" s="787"/>
      <c r="U5" s="787"/>
      <c r="V5" s="788"/>
    </row>
    <row r="6" spans="1:159" s="485" customFormat="1" ht="45" x14ac:dyDescent="0.25">
      <c r="A6" s="789" t="s">
        <v>1142</v>
      </c>
      <c r="B6" s="790" t="s">
        <v>46</v>
      </c>
      <c r="C6" s="790" t="s">
        <v>32</v>
      </c>
      <c r="D6" s="790" t="s">
        <v>8</v>
      </c>
      <c r="E6" s="790" t="s">
        <v>28</v>
      </c>
      <c r="F6" s="790" t="s">
        <v>13</v>
      </c>
      <c r="G6" s="790" t="s">
        <v>12</v>
      </c>
      <c r="H6" s="790" t="s">
        <v>41</v>
      </c>
      <c r="I6" s="790" t="s">
        <v>229</v>
      </c>
      <c r="J6" s="790" t="s">
        <v>26</v>
      </c>
      <c r="K6" s="790" t="s">
        <v>14</v>
      </c>
      <c r="L6" s="790" t="s">
        <v>125</v>
      </c>
      <c r="M6" s="790" t="s">
        <v>17</v>
      </c>
      <c r="N6" s="790" t="s">
        <v>39</v>
      </c>
      <c r="O6" s="790" t="s">
        <v>42</v>
      </c>
      <c r="P6" s="790" t="s">
        <v>11</v>
      </c>
      <c r="Q6" s="790" t="s">
        <v>36</v>
      </c>
      <c r="R6" s="790" t="s">
        <v>37</v>
      </c>
      <c r="S6" s="790" t="s">
        <v>22</v>
      </c>
      <c r="T6" s="790" t="s">
        <v>34</v>
      </c>
      <c r="U6" s="790" t="s">
        <v>44</v>
      </c>
      <c r="V6" s="790" t="s">
        <v>38</v>
      </c>
      <c r="W6" s="791"/>
      <c r="X6" s="791"/>
      <c r="Y6" s="791"/>
      <c r="Z6" s="791"/>
      <c r="AA6" s="791"/>
      <c r="AB6" s="791"/>
      <c r="AC6" s="791"/>
      <c r="AD6" s="791"/>
      <c r="AE6" s="791"/>
      <c r="AF6" s="791"/>
      <c r="AG6" s="791"/>
      <c r="AH6" s="791"/>
      <c r="AI6" s="791"/>
      <c r="AJ6" s="791"/>
      <c r="AK6" s="791"/>
      <c r="AL6" s="791"/>
      <c r="AM6" s="791"/>
      <c r="AN6" s="791"/>
      <c r="AO6" s="791"/>
      <c r="AP6" s="791"/>
      <c r="AQ6" s="791"/>
      <c r="AR6" s="791"/>
      <c r="AS6" s="791"/>
      <c r="AT6" s="791"/>
      <c r="AU6" s="791"/>
      <c r="AV6" s="791"/>
      <c r="AW6" s="791"/>
      <c r="AX6" s="791"/>
      <c r="AY6" s="791"/>
      <c r="AZ6" s="791"/>
      <c r="BA6" s="791"/>
      <c r="BB6" s="791"/>
      <c r="BC6" s="791"/>
      <c r="BD6" s="791"/>
      <c r="BE6" s="791"/>
      <c r="BF6" s="791"/>
      <c r="BG6" s="791"/>
      <c r="BH6" s="791"/>
      <c r="BI6" s="791"/>
      <c r="BJ6" s="791"/>
      <c r="BK6" s="791"/>
      <c r="BL6" s="791"/>
      <c r="BM6" s="791"/>
      <c r="BN6" s="791"/>
      <c r="BO6" s="791"/>
      <c r="BP6" s="791"/>
      <c r="BQ6" s="791"/>
      <c r="BR6" s="791"/>
      <c r="BS6" s="791"/>
      <c r="BT6" s="791"/>
      <c r="BU6" s="791"/>
      <c r="BV6" s="791"/>
      <c r="BW6" s="791"/>
      <c r="BX6" s="791"/>
      <c r="BY6" s="791"/>
      <c r="BZ6" s="791"/>
      <c r="CA6" s="791"/>
      <c r="CB6" s="791"/>
      <c r="CC6" s="791"/>
      <c r="CD6" s="791"/>
      <c r="CE6" s="791"/>
      <c r="CF6" s="791"/>
      <c r="CG6" s="791"/>
      <c r="CH6" s="791"/>
      <c r="CI6" s="791"/>
      <c r="CJ6" s="791"/>
      <c r="CK6" s="791"/>
      <c r="CL6" s="791"/>
      <c r="CM6" s="791"/>
      <c r="CN6" s="791"/>
      <c r="CO6" s="791"/>
      <c r="CP6" s="791"/>
      <c r="CQ6" s="791"/>
      <c r="CR6" s="791"/>
      <c r="CS6" s="791"/>
      <c r="CT6" s="791"/>
      <c r="CU6" s="791"/>
      <c r="CV6" s="791"/>
      <c r="CW6" s="791"/>
      <c r="CX6" s="791"/>
      <c r="CY6" s="791"/>
      <c r="CZ6" s="791"/>
      <c r="DA6" s="791"/>
      <c r="DB6" s="791"/>
      <c r="DC6" s="791"/>
      <c r="DD6" s="791"/>
      <c r="DE6" s="791"/>
      <c r="DF6" s="791"/>
      <c r="DG6" s="791"/>
      <c r="DH6" s="791"/>
      <c r="DI6" s="791"/>
      <c r="DJ6" s="791"/>
      <c r="DK6" s="791"/>
      <c r="DL6" s="791"/>
      <c r="DM6" s="791"/>
      <c r="DN6" s="791"/>
      <c r="DO6" s="791"/>
      <c r="DP6" s="791"/>
      <c r="DQ6" s="791"/>
      <c r="DR6" s="791"/>
      <c r="DS6" s="791"/>
      <c r="DT6" s="791"/>
      <c r="DU6" s="791"/>
      <c r="DV6" s="791"/>
      <c r="DW6" s="791"/>
      <c r="DX6" s="791"/>
      <c r="DY6" s="791"/>
      <c r="DZ6" s="791"/>
      <c r="EA6" s="791"/>
      <c r="EB6" s="791"/>
      <c r="EC6" s="791"/>
      <c r="ED6" s="791"/>
      <c r="EE6" s="791"/>
      <c r="EF6" s="791"/>
      <c r="EG6" s="791"/>
      <c r="EH6" s="791"/>
      <c r="EI6" s="791"/>
      <c r="EJ6" s="791"/>
      <c r="EK6" s="791"/>
      <c r="EL6" s="791"/>
      <c r="EM6" s="791"/>
      <c r="EN6" s="791"/>
      <c r="EO6" s="791"/>
      <c r="EP6" s="791"/>
      <c r="EQ6" s="791"/>
      <c r="ER6" s="791"/>
      <c r="ES6" s="791"/>
      <c r="ET6" s="791"/>
      <c r="EU6" s="791"/>
      <c r="EV6" s="791"/>
      <c r="EW6" s="791"/>
      <c r="EX6" s="791"/>
      <c r="EY6" s="791"/>
      <c r="EZ6" s="791"/>
      <c r="FA6" s="791"/>
      <c r="FB6" s="791"/>
      <c r="FC6" s="791"/>
    </row>
    <row r="7" spans="1:159" s="485" customFormat="1" ht="14.25" customHeight="1" x14ac:dyDescent="0.25">
      <c r="A7" s="792" t="s">
        <v>847</v>
      </c>
      <c r="B7" s="977">
        <v>116117</v>
      </c>
      <c r="C7" s="977">
        <v>5119</v>
      </c>
      <c r="D7" s="977">
        <v>5288</v>
      </c>
      <c r="E7" s="977">
        <v>4273</v>
      </c>
      <c r="F7" s="977">
        <v>3170</v>
      </c>
      <c r="G7" s="977">
        <v>1152</v>
      </c>
      <c r="H7" s="977">
        <v>1000</v>
      </c>
      <c r="I7" s="977">
        <v>1096</v>
      </c>
      <c r="J7" s="977">
        <v>1055</v>
      </c>
      <c r="K7" s="977">
        <v>1014</v>
      </c>
      <c r="L7" s="977">
        <v>989</v>
      </c>
      <c r="M7" s="977">
        <v>965</v>
      </c>
      <c r="N7" s="977">
        <v>832</v>
      </c>
      <c r="O7" s="977">
        <v>868</v>
      </c>
      <c r="P7" s="977">
        <v>908</v>
      </c>
      <c r="Q7" s="977">
        <v>798</v>
      </c>
      <c r="R7" s="977">
        <v>663</v>
      </c>
      <c r="S7" s="977">
        <v>671</v>
      </c>
      <c r="T7" s="977">
        <v>672</v>
      </c>
      <c r="U7" s="977">
        <v>598</v>
      </c>
      <c r="V7" s="978">
        <v>604</v>
      </c>
      <c r="W7" s="791"/>
      <c r="X7" s="791"/>
      <c r="Y7" s="791"/>
      <c r="Z7" s="791"/>
      <c r="AA7" s="791"/>
      <c r="AB7" s="791"/>
      <c r="AC7" s="791"/>
      <c r="AD7" s="791"/>
      <c r="AE7" s="791"/>
      <c r="AF7" s="791"/>
      <c r="AG7" s="791"/>
      <c r="AH7" s="791"/>
      <c r="AI7" s="791"/>
      <c r="AJ7" s="791"/>
      <c r="AK7" s="791"/>
      <c r="AL7" s="791"/>
      <c r="AM7" s="791"/>
      <c r="AN7" s="791"/>
      <c r="AO7" s="791"/>
      <c r="AP7" s="791"/>
      <c r="AQ7" s="791"/>
      <c r="AR7" s="791"/>
      <c r="AS7" s="791"/>
      <c r="AT7" s="791"/>
      <c r="AU7" s="791"/>
      <c r="AV7" s="791"/>
      <c r="AW7" s="791"/>
      <c r="AX7" s="791"/>
      <c r="AY7" s="791"/>
      <c r="AZ7" s="791"/>
      <c r="BA7" s="791"/>
      <c r="BB7" s="791"/>
      <c r="BC7" s="791"/>
      <c r="BD7" s="791"/>
      <c r="BE7" s="791"/>
      <c r="BF7" s="791"/>
      <c r="BG7" s="791"/>
      <c r="BH7" s="791"/>
      <c r="BI7" s="791"/>
      <c r="BJ7" s="791"/>
      <c r="BK7" s="791"/>
      <c r="BL7" s="791"/>
      <c r="BM7" s="791"/>
      <c r="BN7" s="791"/>
      <c r="BO7" s="791"/>
      <c r="BP7" s="791"/>
      <c r="BQ7" s="791"/>
      <c r="BR7" s="791"/>
      <c r="BS7" s="791"/>
      <c r="BT7" s="791"/>
      <c r="BU7" s="791"/>
      <c r="BV7" s="791"/>
      <c r="BW7" s="791"/>
      <c r="BX7" s="791"/>
      <c r="BY7" s="791"/>
      <c r="BZ7" s="791"/>
      <c r="CA7" s="791"/>
      <c r="CB7" s="791"/>
      <c r="CC7" s="791"/>
      <c r="CD7" s="791"/>
      <c r="CE7" s="791"/>
      <c r="CF7" s="791"/>
      <c r="CG7" s="791"/>
      <c r="CH7" s="791"/>
      <c r="CI7" s="791"/>
      <c r="CJ7" s="791"/>
      <c r="CK7" s="791"/>
      <c r="CL7" s="791"/>
      <c r="CM7" s="791"/>
      <c r="CN7" s="791"/>
      <c r="CO7" s="791"/>
      <c r="CP7" s="791"/>
      <c r="CQ7" s="791"/>
      <c r="CR7" s="791"/>
      <c r="CS7" s="791"/>
      <c r="CT7" s="791"/>
      <c r="CU7" s="791"/>
      <c r="CV7" s="791"/>
      <c r="CW7" s="791"/>
      <c r="CX7" s="791"/>
      <c r="CY7" s="791"/>
      <c r="CZ7" s="791"/>
      <c r="DA7" s="791"/>
      <c r="DB7" s="791"/>
      <c r="DC7" s="791"/>
      <c r="DD7" s="791"/>
      <c r="DE7" s="791"/>
      <c r="DF7" s="791"/>
      <c r="DG7" s="791"/>
      <c r="DH7" s="791"/>
      <c r="DI7" s="791"/>
      <c r="DJ7" s="791"/>
      <c r="DK7" s="791"/>
      <c r="DL7" s="791"/>
      <c r="DM7" s="791"/>
      <c r="DN7" s="791"/>
      <c r="DO7" s="791"/>
      <c r="DP7" s="791"/>
      <c r="DQ7" s="791"/>
      <c r="DR7" s="791"/>
      <c r="DS7" s="791"/>
      <c r="DT7" s="791"/>
      <c r="DU7" s="791"/>
      <c r="DV7" s="791"/>
      <c r="DW7" s="791"/>
      <c r="DX7" s="791"/>
      <c r="DY7" s="791"/>
      <c r="DZ7" s="791"/>
      <c r="EA7" s="791"/>
      <c r="EB7" s="791"/>
      <c r="EC7" s="791"/>
      <c r="ED7" s="791"/>
      <c r="EE7" s="791"/>
      <c r="EF7" s="791"/>
      <c r="EG7" s="791"/>
      <c r="EH7" s="791"/>
      <c r="EI7" s="791"/>
      <c r="EJ7" s="791"/>
      <c r="EK7" s="791"/>
      <c r="EL7" s="791"/>
      <c r="EM7" s="791"/>
      <c r="EN7" s="791"/>
      <c r="EO7" s="791"/>
      <c r="EP7" s="791"/>
      <c r="EQ7" s="791"/>
      <c r="ER7" s="791"/>
      <c r="ES7" s="791"/>
      <c r="ET7" s="791"/>
      <c r="EU7" s="791"/>
      <c r="EV7" s="791"/>
      <c r="EW7" s="791"/>
      <c r="EX7" s="791"/>
      <c r="EY7" s="791"/>
      <c r="EZ7" s="791"/>
      <c r="FA7" s="791"/>
      <c r="FB7" s="791"/>
      <c r="FC7" s="791"/>
    </row>
    <row r="8" spans="1:159" s="796" customFormat="1" ht="0.75" customHeight="1" x14ac:dyDescent="0.25">
      <c r="A8" s="793" t="s">
        <v>1421</v>
      </c>
      <c r="B8" s="793" t="s">
        <v>1422</v>
      </c>
      <c r="C8" s="793" t="s">
        <v>1423</v>
      </c>
      <c r="D8" s="794" t="s">
        <v>1424</v>
      </c>
      <c r="E8" s="794" t="s">
        <v>1428</v>
      </c>
      <c r="F8" s="794" t="s">
        <v>1429</v>
      </c>
      <c r="G8" s="795" t="s">
        <v>1430</v>
      </c>
      <c r="H8" s="795" t="s">
        <v>1431</v>
      </c>
      <c r="I8" s="795" t="s">
        <v>1432</v>
      </c>
      <c r="J8" s="795" t="s">
        <v>1445</v>
      </c>
      <c r="K8" s="795" t="s">
        <v>1446</v>
      </c>
      <c r="L8" s="795" t="s">
        <v>1447</v>
      </c>
      <c r="M8" s="795" t="s">
        <v>1448</v>
      </c>
      <c r="N8" s="795" t="s">
        <v>1449</v>
      </c>
      <c r="O8" s="795" t="s">
        <v>1450</v>
      </c>
      <c r="P8" s="795" t="s">
        <v>1451</v>
      </c>
      <c r="Q8" s="795" t="s">
        <v>1452</v>
      </c>
      <c r="R8" s="795" t="s">
        <v>1453</v>
      </c>
      <c r="S8" s="795" t="s">
        <v>1454</v>
      </c>
      <c r="T8" s="795" t="s">
        <v>1455</v>
      </c>
      <c r="U8" s="795" t="s">
        <v>1456</v>
      </c>
      <c r="V8" s="795" t="s">
        <v>1457</v>
      </c>
      <c r="W8" s="791"/>
      <c r="X8" s="791"/>
      <c r="Y8" s="791"/>
      <c r="Z8" s="791"/>
      <c r="AA8" s="791"/>
      <c r="AB8" s="791"/>
      <c r="AC8" s="791"/>
      <c r="AD8" s="791"/>
      <c r="AE8" s="791"/>
      <c r="AF8" s="791"/>
      <c r="AG8" s="791"/>
      <c r="AH8" s="791"/>
      <c r="AI8" s="791"/>
      <c r="AJ8" s="791"/>
      <c r="AK8" s="791"/>
      <c r="AL8" s="791"/>
      <c r="AM8" s="791"/>
      <c r="AN8" s="791"/>
      <c r="AO8" s="791"/>
      <c r="AP8" s="791"/>
      <c r="AQ8" s="791"/>
      <c r="AR8" s="791"/>
      <c r="AS8" s="791"/>
      <c r="AT8" s="791"/>
      <c r="AU8" s="791"/>
      <c r="AV8" s="791"/>
      <c r="AW8" s="791"/>
      <c r="AX8" s="791"/>
      <c r="AY8" s="791"/>
      <c r="AZ8" s="791"/>
      <c r="BA8" s="791"/>
      <c r="BB8" s="791"/>
      <c r="BC8" s="791"/>
      <c r="BD8" s="791"/>
      <c r="BE8" s="791"/>
      <c r="BF8" s="791"/>
      <c r="BG8" s="791"/>
      <c r="BH8" s="791"/>
      <c r="BI8" s="791"/>
      <c r="BJ8" s="791"/>
      <c r="BK8" s="791"/>
      <c r="BL8" s="791"/>
      <c r="BM8" s="791"/>
      <c r="BN8" s="791"/>
      <c r="BO8" s="791"/>
      <c r="BP8" s="791"/>
      <c r="BQ8" s="791"/>
      <c r="BR8" s="791"/>
      <c r="BS8" s="791"/>
      <c r="BT8" s="791"/>
      <c r="BU8" s="791"/>
      <c r="BV8" s="791"/>
      <c r="BW8" s="791"/>
      <c r="BX8" s="791"/>
      <c r="BY8" s="791"/>
      <c r="BZ8" s="791"/>
      <c r="CA8" s="791"/>
      <c r="CB8" s="791"/>
      <c r="CC8" s="791"/>
      <c r="CD8" s="791"/>
      <c r="CE8" s="791"/>
      <c r="CF8" s="791"/>
      <c r="CG8" s="791"/>
      <c r="CH8" s="791"/>
      <c r="CI8" s="791"/>
      <c r="CJ8" s="791"/>
      <c r="CK8" s="791"/>
      <c r="CL8" s="791"/>
      <c r="CM8" s="791"/>
      <c r="CN8" s="791"/>
      <c r="CO8" s="791"/>
      <c r="CP8" s="791"/>
      <c r="CQ8" s="791"/>
      <c r="CR8" s="791"/>
      <c r="CS8" s="791"/>
      <c r="CT8" s="791"/>
      <c r="CU8" s="791"/>
      <c r="CV8" s="791"/>
      <c r="CW8" s="791"/>
      <c r="CX8" s="791"/>
      <c r="CY8" s="791"/>
      <c r="CZ8" s="791"/>
      <c r="DA8" s="791"/>
      <c r="DB8" s="791"/>
      <c r="DC8" s="791"/>
      <c r="DD8" s="791"/>
      <c r="DE8" s="791"/>
      <c r="DF8" s="791"/>
      <c r="DG8" s="791"/>
      <c r="DH8" s="791"/>
      <c r="DI8" s="791"/>
      <c r="DJ8" s="791"/>
      <c r="DK8" s="791"/>
      <c r="DL8" s="791"/>
      <c r="DM8" s="791"/>
      <c r="DN8" s="791"/>
      <c r="DO8" s="791"/>
      <c r="DP8" s="791"/>
      <c r="DQ8" s="791"/>
      <c r="DR8" s="791"/>
      <c r="DS8" s="791"/>
      <c r="DT8" s="791"/>
      <c r="DU8" s="791"/>
      <c r="DV8" s="791"/>
      <c r="DW8" s="791"/>
      <c r="DX8" s="791"/>
      <c r="DY8" s="791"/>
      <c r="DZ8" s="791"/>
      <c r="EA8" s="791"/>
      <c r="EB8" s="791"/>
      <c r="EC8" s="791"/>
      <c r="ED8" s="791"/>
      <c r="EE8" s="791"/>
      <c r="EF8" s="791"/>
      <c r="EG8" s="791"/>
      <c r="EH8" s="791"/>
      <c r="EI8" s="791"/>
      <c r="EJ8" s="791"/>
      <c r="EK8" s="791"/>
      <c r="EL8" s="791"/>
      <c r="EM8" s="791"/>
      <c r="EN8" s="791"/>
      <c r="EO8" s="791"/>
      <c r="EP8" s="791"/>
      <c r="EQ8" s="791"/>
      <c r="ER8" s="791"/>
      <c r="ES8" s="791"/>
      <c r="ET8" s="791"/>
      <c r="EU8" s="791"/>
      <c r="EV8" s="791"/>
      <c r="EW8" s="791"/>
      <c r="EX8" s="791"/>
      <c r="EY8" s="791"/>
      <c r="EZ8" s="791"/>
      <c r="FA8" s="791"/>
      <c r="FB8" s="791"/>
      <c r="FC8" s="791"/>
    </row>
    <row r="9" spans="1:159" s="485" customFormat="1" ht="15.75" customHeight="1" x14ac:dyDescent="0.25">
      <c r="A9" s="797" t="s">
        <v>1366</v>
      </c>
      <c r="B9" s="797"/>
      <c r="C9" s="797"/>
      <c r="D9" s="798"/>
      <c r="E9" s="798"/>
      <c r="F9" s="798"/>
      <c r="G9" s="799"/>
      <c r="H9" s="799"/>
      <c r="I9" s="799"/>
      <c r="J9" s="799"/>
      <c r="K9" s="799"/>
      <c r="L9" s="799"/>
      <c r="M9" s="799"/>
      <c r="N9" s="799"/>
      <c r="O9" s="799"/>
      <c r="P9" s="799"/>
      <c r="Q9" s="799"/>
      <c r="R9" s="799"/>
      <c r="S9" s="799"/>
      <c r="T9" s="799"/>
      <c r="U9" s="799"/>
      <c r="V9" s="799"/>
      <c r="W9" s="791"/>
      <c r="X9" s="791"/>
      <c r="Y9" s="791"/>
      <c r="Z9" s="791"/>
      <c r="AA9" s="791"/>
      <c r="AB9" s="791"/>
      <c r="AC9" s="791"/>
      <c r="AD9" s="791"/>
      <c r="AE9" s="791"/>
      <c r="AF9" s="791"/>
      <c r="AG9" s="791"/>
      <c r="AH9" s="791"/>
      <c r="AI9" s="791"/>
      <c r="AJ9" s="791"/>
      <c r="AK9" s="791"/>
      <c r="AL9" s="791"/>
      <c r="AM9" s="791"/>
      <c r="AN9" s="791"/>
      <c r="AO9" s="791"/>
      <c r="AP9" s="791"/>
      <c r="AQ9" s="791"/>
      <c r="AR9" s="791"/>
      <c r="AS9" s="791"/>
      <c r="AT9" s="791"/>
      <c r="AU9" s="791"/>
      <c r="AV9" s="791"/>
      <c r="AW9" s="791"/>
      <c r="AX9" s="791"/>
      <c r="AY9" s="791"/>
      <c r="AZ9" s="791"/>
      <c r="BA9" s="791"/>
      <c r="BB9" s="791"/>
      <c r="BC9" s="791"/>
      <c r="BD9" s="791"/>
      <c r="BE9" s="791"/>
      <c r="BF9" s="791"/>
      <c r="BG9" s="791"/>
      <c r="BH9" s="791"/>
      <c r="BI9" s="791"/>
      <c r="BJ9" s="791"/>
      <c r="BK9" s="791"/>
      <c r="BL9" s="791"/>
      <c r="BM9" s="791"/>
      <c r="BN9" s="791"/>
      <c r="BO9" s="791"/>
      <c r="BP9" s="791"/>
      <c r="BQ9" s="791"/>
      <c r="BR9" s="791"/>
      <c r="BS9" s="791"/>
      <c r="BT9" s="791"/>
      <c r="BU9" s="791"/>
      <c r="BV9" s="791"/>
      <c r="BW9" s="791"/>
      <c r="BX9" s="791"/>
      <c r="BY9" s="791"/>
      <c r="BZ9" s="791"/>
      <c r="CA9" s="791"/>
      <c r="CB9" s="791"/>
      <c r="CC9" s="791"/>
      <c r="CD9" s="791"/>
      <c r="CE9" s="791"/>
      <c r="CF9" s="791"/>
      <c r="CG9" s="791"/>
      <c r="CH9" s="791"/>
      <c r="CI9" s="791"/>
      <c r="CJ9" s="791"/>
      <c r="CK9" s="791"/>
      <c r="CL9" s="791"/>
      <c r="CM9" s="791"/>
      <c r="CN9" s="791"/>
      <c r="CO9" s="791"/>
      <c r="CP9" s="791"/>
      <c r="CQ9" s="791"/>
      <c r="CR9" s="791"/>
      <c r="CS9" s="791"/>
      <c r="CT9" s="791"/>
      <c r="CU9" s="791"/>
      <c r="CV9" s="791"/>
      <c r="CW9" s="791"/>
      <c r="CX9" s="791"/>
      <c r="CY9" s="791"/>
      <c r="CZ9" s="791"/>
      <c r="DA9" s="791"/>
      <c r="DB9" s="791"/>
      <c r="DC9" s="791"/>
      <c r="DD9" s="791"/>
      <c r="DE9" s="791"/>
      <c r="DF9" s="791"/>
      <c r="DG9" s="791"/>
      <c r="DH9" s="791"/>
      <c r="DI9" s="791"/>
      <c r="DJ9" s="791"/>
      <c r="DK9" s="791"/>
      <c r="DL9" s="791"/>
      <c r="DM9" s="791"/>
      <c r="DN9" s="791"/>
      <c r="DO9" s="791"/>
      <c r="DP9" s="791"/>
      <c r="DQ9" s="791"/>
      <c r="DR9" s="791"/>
      <c r="DS9" s="791"/>
      <c r="DT9" s="791"/>
      <c r="DU9" s="791"/>
      <c r="DV9" s="791"/>
      <c r="DW9" s="791"/>
      <c r="DX9" s="791"/>
      <c r="DY9" s="791"/>
      <c r="DZ9" s="791"/>
      <c r="EA9" s="791"/>
      <c r="EB9" s="791"/>
      <c r="EC9" s="791"/>
      <c r="ED9" s="791"/>
      <c r="EE9" s="791"/>
      <c r="EF9" s="791"/>
      <c r="EG9" s="791"/>
      <c r="EH9" s="791"/>
      <c r="EI9" s="791"/>
      <c r="EJ9" s="791"/>
      <c r="EK9" s="791"/>
      <c r="EL9" s="791"/>
      <c r="EM9" s="791"/>
      <c r="EN9" s="791"/>
      <c r="EO9" s="791"/>
      <c r="EP9" s="791"/>
      <c r="EQ9" s="791"/>
      <c r="ER9" s="791"/>
      <c r="ES9" s="791"/>
      <c r="ET9" s="791"/>
      <c r="EU9" s="791"/>
      <c r="EV9" s="791"/>
      <c r="EW9" s="791"/>
      <c r="EX9" s="791"/>
      <c r="EY9" s="791"/>
      <c r="EZ9" s="791"/>
      <c r="FA9" s="791"/>
      <c r="FB9" s="791"/>
      <c r="FC9" s="791"/>
    </row>
    <row r="10" spans="1:159" s="485" customFormat="1" ht="15.75" customHeight="1" x14ac:dyDescent="0.25">
      <c r="A10" s="800" t="s">
        <v>848</v>
      </c>
      <c r="B10" s="979">
        <v>14.460414926324312</v>
      </c>
      <c r="C10" s="980">
        <v>35.924985348700915</v>
      </c>
      <c r="D10" s="980">
        <v>28.08245083207262</v>
      </c>
      <c r="E10" s="980">
        <v>18.979639597472502</v>
      </c>
      <c r="F10" s="980">
        <v>60.599369085173507</v>
      </c>
      <c r="G10" s="980">
        <v>4.3402777777777777</v>
      </c>
      <c r="H10" s="980">
        <v>48.5</v>
      </c>
      <c r="I10" s="980">
        <v>35.766423357664237</v>
      </c>
      <c r="J10" s="980">
        <v>48.530805687203795</v>
      </c>
      <c r="K10" s="980">
        <v>25.936883629191321</v>
      </c>
      <c r="L10" s="980">
        <v>6.2689585439838211</v>
      </c>
      <c r="M10" s="980">
        <v>31.295336787564764</v>
      </c>
      <c r="N10" s="980">
        <v>18.028846153846153</v>
      </c>
      <c r="O10" s="980">
        <v>18.087557603686637</v>
      </c>
      <c r="P10" s="980">
        <v>27.643171806167398</v>
      </c>
      <c r="Q10" s="980">
        <v>31.578947368421051</v>
      </c>
      <c r="R10" s="980">
        <v>50.075414781297134</v>
      </c>
      <c r="S10" s="980">
        <v>39.046199701937404</v>
      </c>
      <c r="T10" s="980">
        <v>28.869047619047617</v>
      </c>
      <c r="U10" s="980">
        <v>43.143812709030101</v>
      </c>
      <c r="V10" s="980">
        <v>46.357615894039732</v>
      </c>
      <c r="W10" s="791"/>
      <c r="X10" s="791"/>
      <c r="Y10" s="791"/>
      <c r="Z10" s="791"/>
      <c r="AA10" s="791"/>
      <c r="AB10" s="791"/>
      <c r="AC10" s="791"/>
      <c r="AD10" s="791"/>
      <c r="AE10" s="791"/>
      <c r="AF10" s="791"/>
      <c r="AG10" s="791"/>
      <c r="AH10" s="791"/>
      <c r="AI10" s="791"/>
      <c r="AJ10" s="791"/>
      <c r="AK10" s="791"/>
      <c r="AL10" s="791"/>
      <c r="AM10" s="791"/>
      <c r="AN10" s="791"/>
      <c r="AO10" s="791"/>
      <c r="AP10" s="791"/>
      <c r="AQ10" s="791"/>
      <c r="AR10" s="791"/>
      <c r="AS10" s="791"/>
      <c r="AT10" s="791"/>
      <c r="AU10" s="791"/>
      <c r="AV10" s="791"/>
      <c r="AW10" s="791"/>
      <c r="AX10" s="791"/>
      <c r="AY10" s="791"/>
      <c r="AZ10" s="791"/>
      <c r="BA10" s="791"/>
      <c r="BB10" s="791"/>
      <c r="BC10" s="791"/>
      <c r="BD10" s="791"/>
      <c r="BE10" s="791"/>
      <c r="BF10" s="791"/>
      <c r="BG10" s="791"/>
      <c r="BH10" s="791"/>
      <c r="BI10" s="791"/>
      <c r="BJ10" s="791"/>
      <c r="BK10" s="791"/>
      <c r="BL10" s="791"/>
      <c r="BM10" s="791"/>
      <c r="BN10" s="791"/>
      <c r="BO10" s="791"/>
      <c r="BP10" s="791"/>
      <c r="BQ10" s="791"/>
      <c r="BR10" s="791"/>
      <c r="BS10" s="791"/>
      <c r="BT10" s="791"/>
      <c r="BU10" s="791"/>
      <c r="BV10" s="791"/>
      <c r="BW10" s="791"/>
      <c r="BX10" s="791"/>
      <c r="BY10" s="791"/>
      <c r="BZ10" s="791"/>
      <c r="CA10" s="791"/>
      <c r="CB10" s="791"/>
      <c r="CC10" s="791"/>
      <c r="CD10" s="791"/>
      <c r="CE10" s="791"/>
      <c r="CF10" s="791"/>
      <c r="CG10" s="791"/>
      <c r="CH10" s="791"/>
      <c r="CI10" s="791"/>
      <c r="CJ10" s="791"/>
      <c r="CK10" s="791"/>
      <c r="CL10" s="791"/>
      <c r="CM10" s="791"/>
      <c r="CN10" s="791"/>
      <c r="CO10" s="791"/>
      <c r="CP10" s="791"/>
      <c r="CQ10" s="791"/>
      <c r="CR10" s="791"/>
      <c r="CS10" s="791"/>
      <c r="CT10" s="791"/>
      <c r="CU10" s="791"/>
      <c r="CV10" s="791"/>
      <c r="CW10" s="791"/>
      <c r="CX10" s="791"/>
      <c r="CY10" s="791"/>
      <c r="CZ10" s="791"/>
      <c r="DA10" s="791"/>
      <c r="DB10" s="791"/>
      <c r="DC10" s="791"/>
      <c r="DD10" s="791"/>
      <c r="DE10" s="791"/>
      <c r="DF10" s="791"/>
      <c r="DG10" s="791"/>
      <c r="DH10" s="791"/>
      <c r="DI10" s="791"/>
      <c r="DJ10" s="791"/>
      <c r="DK10" s="791"/>
      <c r="DL10" s="791"/>
      <c r="DM10" s="791"/>
      <c r="DN10" s="791"/>
      <c r="DO10" s="791"/>
      <c r="DP10" s="791"/>
      <c r="DQ10" s="791"/>
      <c r="DR10" s="791"/>
      <c r="DS10" s="791"/>
      <c r="DT10" s="791"/>
      <c r="DU10" s="791"/>
      <c r="DV10" s="791"/>
      <c r="DW10" s="791"/>
      <c r="DX10" s="791"/>
      <c r="DY10" s="791"/>
      <c r="DZ10" s="791"/>
      <c r="EA10" s="791"/>
      <c r="EB10" s="791"/>
      <c r="EC10" s="791"/>
      <c r="ED10" s="791"/>
      <c r="EE10" s="791"/>
      <c r="EF10" s="791"/>
      <c r="EG10" s="791"/>
      <c r="EH10" s="791"/>
      <c r="EI10" s="791"/>
      <c r="EJ10" s="791"/>
      <c r="EK10" s="791"/>
      <c r="EL10" s="791"/>
      <c r="EM10" s="791"/>
      <c r="EN10" s="791"/>
      <c r="EO10" s="791"/>
      <c r="EP10" s="791"/>
      <c r="EQ10" s="791"/>
      <c r="ER10" s="791"/>
      <c r="ES10" s="791"/>
      <c r="ET10" s="791"/>
      <c r="EU10" s="791"/>
      <c r="EV10" s="791"/>
      <c r="EW10" s="791"/>
      <c r="EX10" s="791"/>
      <c r="EY10" s="791"/>
      <c r="EZ10" s="791"/>
      <c r="FA10" s="791"/>
      <c r="FB10" s="791"/>
      <c r="FC10" s="791"/>
    </row>
    <row r="11" spans="1:159" s="485" customFormat="1" ht="15.75" customHeight="1" x14ac:dyDescent="0.25">
      <c r="A11" s="800" t="s">
        <v>849</v>
      </c>
      <c r="B11" s="979">
        <v>19.947122299060428</v>
      </c>
      <c r="C11" s="980">
        <v>14.846649736276616</v>
      </c>
      <c r="D11" s="980">
        <v>22.201210287443267</v>
      </c>
      <c r="E11" s="980">
        <v>23.964427802480692</v>
      </c>
      <c r="F11" s="980">
        <v>5.8990536277602521</v>
      </c>
      <c r="G11" s="980">
        <v>13.541666666666666</v>
      </c>
      <c r="H11" s="980">
        <v>7.1999999999999993</v>
      </c>
      <c r="I11" s="980">
        <v>5.0182481751824817</v>
      </c>
      <c r="J11" s="980">
        <v>5.5924170616113749</v>
      </c>
      <c r="K11" s="980">
        <v>9.8619329388560164</v>
      </c>
      <c r="L11" s="980">
        <v>9.5045500505561176</v>
      </c>
      <c r="M11" s="980">
        <v>31.295336787564764</v>
      </c>
      <c r="N11" s="980">
        <v>8.5336538461538467</v>
      </c>
      <c r="O11" s="980">
        <v>7.6036866359447011</v>
      </c>
      <c r="P11" s="980">
        <v>24.669603524229075</v>
      </c>
      <c r="Q11" s="980">
        <v>20.802005012531328</v>
      </c>
      <c r="R11" s="980">
        <v>6.1840120663650078</v>
      </c>
      <c r="S11" s="980">
        <v>11.326378539493295</v>
      </c>
      <c r="T11" s="980">
        <v>24.25595238095238</v>
      </c>
      <c r="U11" s="980">
        <v>14.548494983277591</v>
      </c>
      <c r="V11" s="980">
        <v>4.4701986754966887</v>
      </c>
      <c r="W11" s="791"/>
      <c r="X11" s="791"/>
      <c r="Y11" s="791"/>
      <c r="Z11" s="791"/>
      <c r="AA11" s="791"/>
      <c r="AB11" s="791"/>
      <c r="AC11" s="791"/>
      <c r="AD11" s="791"/>
      <c r="AE11" s="791"/>
      <c r="AF11" s="791"/>
      <c r="AG11" s="791"/>
      <c r="AH11" s="791"/>
      <c r="AI11" s="791"/>
      <c r="AJ11" s="791"/>
      <c r="AK11" s="791"/>
      <c r="AL11" s="791"/>
      <c r="AM11" s="791"/>
      <c r="AN11" s="791"/>
      <c r="AO11" s="791"/>
      <c r="AP11" s="791"/>
      <c r="AQ11" s="791"/>
      <c r="AR11" s="791"/>
      <c r="AS11" s="791"/>
      <c r="AT11" s="791"/>
      <c r="AU11" s="791"/>
      <c r="AV11" s="791"/>
      <c r="AW11" s="791"/>
      <c r="AX11" s="791"/>
      <c r="AY11" s="791"/>
      <c r="AZ11" s="791"/>
      <c r="BA11" s="791"/>
      <c r="BB11" s="791"/>
      <c r="BC11" s="791"/>
      <c r="BD11" s="791"/>
      <c r="BE11" s="791"/>
      <c r="BF11" s="791"/>
      <c r="BG11" s="791"/>
      <c r="BH11" s="791"/>
      <c r="BI11" s="791"/>
      <c r="BJ11" s="791"/>
      <c r="BK11" s="791"/>
      <c r="BL11" s="791"/>
      <c r="BM11" s="791"/>
      <c r="BN11" s="791"/>
      <c r="BO11" s="791"/>
      <c r="BP11" s="791"/>
      <c r="BQ11" s="791"/>
      <c r="BR11" s="791"/>
      <c r="BS11" s="791"/>
      <c r="BT11" s="791"/>
      <c r="BU11" s="791"/>
      <c r="BV11" s="791"/>
      <c r="BW11" s="791"/>
      <c r="BX11" s="791"/>
      <c r="BY11" s="791"/>
      <c r="BZ11" s="791"/>
      <c r="CA11" s="791"/>
      <c r="CB11" s="791"/>
      <c r="CC11" s="791"/>
      <c r="CD11" s="791"/>
      <c r="CE11" s="791"/>
      <c r="CF11" s="791"/>
      <c r="CG11" s="791"/>
      <c r="CH11" s="791"/>
      <c r="CI11" s="791"/>
      <c r="CJ11" s="791"/>
      <c r="CK11" s="791"/>
      <c r="CL11" s="791"/>
      <c r="CM11" s="791"/>
      <c r="CN11" s="791"/>
      <c r="CO11" s="791"/>
      <c r="CP11" s="791"/>
      <c r="CQ11" s="791"/>
      <c r="CR11" s="791"/>
      <c r="CS11" s="791"/>
      <c r="CT11" s="791"/>
      <c r="CU11" s="791"/>
      <c r="CV11" s="791"/>
      <c r="CW11" s="791"/>
      <c r="CX11" s="791"/>
      <c r="CY11" s="791"/>
      <c r="CZ11" s="791"/>
      <c r="DA11" s="791"/>
      <c r="DB11" s="791"/>
      <c r="DC11" s="791"/>
      <c r="DD11" s="791"/>
      <c r="DE11" s="791"/>
      <c r="DF11" s="791"/>
      <c r="DG11" s="791"/>
      <c r="DH11" s="791"/>
      <c r="DI11" s="791"/>
      <c r="DJ11" s="791"/>
      <c r="DK11" s="791"/>
      <c r="DL11" s="791"/>
      <c r="DM11" s="791"/>
      <c r="DN11" s="791"/>
      <c r="DO11" s="791"/>
      <c r="DP11" s="791"/>
      <c r="DQ11" s="791"/>
      <c r="DR11" s="791"/>
      <c r="DS11" s="791"/>
      <c r="DT11" s="791"/>
      <c r="DU11" s="791"/>
      <c r="DV11" s="791"/>
      <c r="DW11" s="791"/>
      <c r="DX11" s="791"/>
      <c r="DY11" s="791"/>
      <c r="DZ11" s="791"/>
      <c r="EA11" s="791"/>
      <c r="EB11" s="791"/>
      <c r="EC11" s="791"/>
      <c r="ED11" s="791"/>
      <c r="EE11" s="791"/>
      <c r="EF11" s="791"/>
      <c r="EG11" s="791"/>
      <c r="EH11" s="791"/>
      <c r="EI11" s="791"/>
      <c r="EJ11" s="791"/>
      <c r="EK11" s="791"/>
      <c r="EL11" s="791"/>
      <c r="EM11" s="791"/>
      <c r="EN11" s="791"/>
      <c r="EO11" s="791"/>
      <c r="EP11" s="791"/>
      <c r="EQ11" s="791"/>
      <c r="ER11" s="791"/>
      <c r="ES11" s="791"/>
      <c r="ET11" s="791"/>
      <c r="EU11" s="791"/>
      <c r="EV11" s="791"/>
      <c r="EW11" s="791"/>
      <c r="EX11" s="791"/>
      <c r="EY11" s="791"/>
      <c r="EZ11" s="791"/>
      <c r="FA11" s="791"/>
      <c r="FB11" s="791"/>
      <c r="FC11" s="791"/>
    </row>
    <row r="12" spans="1:159" s="485" customFormat="1" ht="15.75" customHeight="1" x14ac:dyDescent="0.25">
      <c r="A12" s="800" t="s">
        <v>850</v>
      </c>
      <c r="B12" s="979">
        <v>7.1359060258187865</v>
      </c>
      <c r="C12" s="980">
        <v>7.2475092791560849</v>
      </c>
      <c r="D12" s="980">
        <v>11.875945537065052</v>
      </c>
      <c r="E12" s="980">
        <v>11.350339340042124</v>
      </c>
      <c r="F12" s="980">
        <v>13.312302839116718</v>
      </c>
      <c r="G12" s="980">
        <v>4.0798611111111116</v>
      </c>
      <c r="H12" s="980">
        <v>9.9</v>
      </c>
      <c r="I12" s="980">
        <v>8.485401459854014</v>
      </c>
      <c r="J12" s="980">
        <v>15.165876777251185</v>
      </c>
      <c r="K12" s="980">
        <v>7.8895463510848129</v>
      </c>
      <c r="L12" s="980">
        <v>7.5834175935288171</v>
      </c>
      <c r="M12" s="980">
        <v>11.813471502590673</v>
      </c>
      <c r="N12" s="980">
        <v>5.1682692307692308</v>
      </c>
      <c r="O12" s="980">
        <v>6.6820276497695854</v>
      </c>
      <c r="P12" s="980">
        <v>11.123348017621145</v>
      </c>
      <c r="Q12" s="980">
        <v>15.664160401002505</v>
      </c>
      <c r="R12" s="980">
        <v>14.177978883861236</v>
      </c>
      <c r="S12" s="980">
        <v>12.220566318926975</v>
      </c>
      <c r="T12" s="980">
        <v>13.690476190476192</v>
      </c>
      <c r="U12" s="980">
        <v>19.732441471571907</v>
      </c>
      <c r="V12" s="980">
        <v>8.7748344370860938</v>
      </c>
      <c r="W12" s="791"/>
      <c r="X12" s="791"/>
      <c r="Y12" s="791"/>
      <c r="Z12" s="791"/>
      <c r="AA12" s="791"/>
      <c r="AB12" s="791"/>
      <c r="AC12" s="791"/>
      <c r="AD12" s="791"/>
      <c r="AE12" s="791"/>
      <c r="AF12" s="791"/>
      <c r="AG12" s="791"/>
      <c r="AH12" s="791"/>
      <c r="AI12" s="791"/>
      <c r="AJ12" s="791"/>
      <c r="AK12" s="791"/>
      <c r="AL12" s="791"/>
      <c r="AM12" s="791"/>
      <c r="AN12" s="791"/>
      <c r="AO12" s="791"/>
      <c r="AP12" s="791"/>
      <c r="AQ12" s="791"/>
      <c r="AR12" s="791"/>
      <c r="AS12" s="791"/>
      <c r="AT12" s="791"/>
      <c r="AU12" s="791"/>
      <c r="AV12" s="791"/>
      <c r="AW12" s="791"/>
      <c r="AX12" s="791"/>
      <c r="AY12" s="791"/>
      <c r="AZ12" s="791"/>
      <c r="BA12" s="791"/>
      <c r="BB12" s="791"/>
      <c r="BC12" s="791"/>
      <c r="BD12" s="791"/>
      <c r="BE12" s="791"/>
      <c r="BF12" s="791"/>
      <c r="BG12" s="791"/>
      <c r="BH12" s="791"/>
      <c r="BI12" s="791"/>
      <c r="BJ12" s="791"/>
      <c r="BK12" s="791"/>
      <c r="BL12" s="791"/>
      <c r="BM12" s="791"/>
      <c r="BN12" s="791"/>
      <c r="BO12" s="791"/>
      <c r="BP12" s="791"/>
      <c r="BQ12" s="791"/>
      <c r="BR12" s="791"/>
      <c r="BS12" s="791"/>
      <c r="BT12" s="791"/>
      <c r="BU12" s="791"/>
      <c r="BV12" s="791"/>
      <c r="BW12" s="791"/>
      <c r="BX12" s="791"/>
      <c r="BY12" s="791"/>
      <c r="BZ12" s="791"/>
      <c r="CA12" s="791"/>
      <c r="CB12" s="791"/>
      <c r="CC12" s="791"/>
      <c r="CD12" s="791"/>
      <c r="CE12" s="791"/>
      <c r="CF12" s="791"/>
      <c r="CG12" s="791"/>
      <c r="CH12" s="791"/>
      <c r="CI12" s="791"/>
      <c r="CJ12" s="791"/>
      <c r="CK12" s="791"/>
      <c r="CL12" s="791"/>
      <c r="CM12" s="791"/>
      <c r="CN12" s="791"/>
      <c r="CO12" s="791"/>
      <c r="CP12" s="791"/>
      <c r="CQ12" s="791"/>
      <c r="CR12" s="791"/>
      <c r="CS12" s="791"/>
      <c r="CT12" s="791"/>
      <c r="CU12" s="791"/>
      <c r="CV12" s="791"/>
      <c r="CW12" s="791"/>
      <c r="CX12" s="791"/>
      <c r="CY12" s="791"/>
      <c r="CZ12" s="791"/>
      <c r="DA12" s="791"/>
      <c r="DB12" s="791"/>
      <c r="DC12" s="791"/>
      <c r="DD12" s="791"/>
      <c r="DE12" s="791"/>
      <c r="DF12" s="791"/>
      <c r="DG12" s="791"/>
      <c r="DH12" s="791"/>
      <c r="DI12" s="791"/>
      <c r="DJ12" s="791"/>
      <c r="DK12" s="791"/>
      <c r="DL12" s="791"/>
      <c r="DM12" s="791"/>
      <c r="DN12" s="791"/>
      <c r="DO12" s="791"/>
      <c r="DP12" s="791"/>
      <c r="DQ12" s="791"/>
      <c r="DR12" s="791"/>
      <c r="DS12" s="791"/>
      <c r="DT12" s="791"/>
      <c r="DU12" s="791"/>
      <c r="DV12" s="791"/>
      <c r="DW12" s="791"/>
      <c r="DX12" s="791"/>
      <c r="DY12" s="791"/>
      <c r="DZ12" s="791"/>
      <c r="EA12" s="791"/>
      <c r="EB12" s="791"/>
      <c r="EC12" s="791"/>
      <c r="ED12" s="791"/>
      <c r="EE12" s="791"/>
      <c r="EF12" s="791"/>
      <c r="EG12" s="791"/>
      <c r="EH12" s="791"/>
      <c r="EI12" s="791"/>
      <c r="EJ12" s="791"/>
      <c r="EK12" s="791"/>
      <c r="EL12" s="791"/>
      <c r="EM12" s="791"/>
      <c r="EN12" s="791"/>
      <c r="EO12" s="791"/>
      <c r="EP12" s="791"/>
      <c r="EQ12" s="791"/>
      <c r="ER12" s="791"/>
      <c r="ES12" s="791"/>
      <c r="ET12" s="791"/>
      <c r="EU12" s="791"/>
      <c r="EV12" s="791"/>
      <c r="EW12" s="791"/>
      <c r="EX12" s="791"/>
      <c r="EY12" s="791"/>
      <c r="EZ12" s="791"/>
      <c r="FA12" s="791"/>
      <c r="FB12" s="791"/>
      <c r="FC12" s="791"/>
    </row>
    <row r="13" spans="1:159" s="485" customFormat="1" ht="15" customHeight="1" x14ac:dyDescent="0.25">
      <c r="A13" s="800" t="s">
        <v>851</v>
      </c>
      <c r="B13" s="979">
        <v>13.386498101053249</v>
      </c>
      <c r="C13" s="980">
        <v>19.593670638796638</v>
      </c>
      <c r="D13" s="980">
        <v>12.65128593040847</v>
      </c>
      <c r="E13" s="980">
        <v>16.452141352679618</v>
      </c>
      <c r="F13" s="980">
        <v>10.157728706624605</v>
      </c>
      <c r="G13" s="980">
        <v>14.930555555555555</v>
      </c>
      <c r="H13" s="980">
        <v>23.3</v>
      </c>
      <c r="I13" s="980">
        <v>22.445255474452555</v>
      </c>
      <c r="J13" s="980">
        <v>20.947867298578199</v>
      </c>
      <c r="K13" s="980">
        <v>28.007889546351084</v>
      </c>
      <c r="L13" s="980">
        <v>26.895854398382202</v>
      </c>
      <c r="M13" s="980">
        <v>14.300518134715027</v>
      </c>
      <c r="N13" s="980">
        <v>20.192307692307693</v>
      </c>
      <c r="O13" s="980">
        <v>23.271889400921658</v>
      </c>
      <c r="P13" s="980">
        <v>9.5814977973568283</v>
      </c>
      <c r="Q13" s="980">
        <v>16.040100250626566</v>
      </c>
      <c r="R13" s="980">
        <v>14.479638009049776</v>
      </c>
      <c r="S13" s="980">
        <v>14.008941877794337</v>
      </c>
      <c r="T13" s="980">
        <v>11.30952380952381</v>
      </c>
      <c r="U13" s="980">
        <v>9.6989966555183944</v>
      </c>
      <c r="V13" s="980">
        <v>26.490066225165563</v>
      </c>
      <c r="W13" s="791"/>
      <c r="X13" s="791"/>
      <c r="Y13" s="791"/>
      <c r="Z13" s="791"/>
      <c r="AA13" s="791"/>
      <c r="AB13" s="791"/>
      <c r="AC13" s="791"/>
      <c r="AD13" s="791"/>
      <c r="AE13" s="791"/>
      <c r="AF13" s="791"/>
      <c r="AG13" s="791"/>
      <c r="AH13" s="791"/>
      <c r="AI13" s="791"/>
      <c r="AJ13" s="791"/>
      <c r="AK13" s="791"/>
      <c r="AL13" s="791"/>
      <c r="AM13" s="791"/>
      <c r="AN13" s="791"/>
      <c r="AO13" s="791"/>
      <c r="AP13" s="791"/>
      <c r="AQ13" s="791"/>
      <c r="AR13" s="791"/>
      <c r="AS13" s="791"/>
      <c r="AT13" s="791"/>
      <c r="AU13" s="791"/>
      <c r="AV13" s="791"/>
      <c r="AW13" s="791"/>
      <c r="AX13" s="791"/>
      <c r="AY13" s="791"/>
      <c r="AZ13" s="791"/>
      <c r="BA13" s="791"/>
      <c r="BB13" s="791"/>
      <c r="BC13" s="791"/>
      <c r="BD13" s="791"/>
      <c r="BE13" s="791"/>
      <c r="BF13" s="791"/>
      <c r="BG13" s="791"/>
      <c r="BH13" s="791"/>
      <c r="BI13" s="791"/>
      <c r="BJ13" s="791"/>
      <c r="BK13" s="791"/>
      <c r="BL13" s="791"/>
      <c r="BM13" s="791"/>
      <c r="BN13" s="791"/>
      <c r="BO13" s="791"/>
      <c r="BP13" s="791"/>
      <c r="BQ13" s="791"/>
      <c r="BR13" s="791"/>
      <c r="BS13" s="791"/>
      <c r="BT13" s="791"/>
      <c r="BU13" s="791"/>
      <c r="BV13" s="791"/>
      <c r="BW13" s="791"/>
      <c r="BX13" s="791"/>
      <c r="BY13" s="791"/>
      <c r="BZ13" s="791"/>
      <c r="CA13" s="791"/>
      <c r="CB13" s="791"/>
      <c r="CC13" s="791"/>
      <c r="CD13" s="791"/>
      <c r="CE13" s="791"/>
      <c r="CF13" s="791"/>
      <c r="CG13" s="791"/>
      <c r="CH13" s="791"/>
      <c r="CI13" s="791"/>
      <c r="CJ13" s="791"/>
      <c r="CK13" s="791"/>
      <c r="CL13" s="791"/>
      <c r="CM13" s="791"/>
      <c r="CN13" s="791"/>
      <c r="CO13" s="791"/>
      <c r="CP13" s="791"/>
      <c r="CQ13" s="791"/>
      <c r="CR13" s="791"/>
      <c r="CS13" s="791"/>
      <c r="CT13" s="791"/>
      <c r="CU13" s="791"/>
      <c r="CV13" s="791"/>
      <c r="CW13" s="791"/>
      <c r="CX13" s="791"/>
      <c r="CY13" s="791"/>
      <c r="CZ13" s="791"/>
      <c r="DA13" s="791"/>
      <c r="DB13" s="791"/>
      <c r="DC13" s="791"/>
      <c r="DD13" s="791"/>
      <c r="DE13" s="791"/>
      <c r="DF13" s="791"/>
      <c r="DG13" s="791"/>
      <c r="DH13" s="791"/>
      <c r="DI13" s="791"/>
      <c r="DJ13" s="791"/>
      <c r="DK13" s="791"/>
      <c r="DL13" s="791"/>
      <c r="DM13" s="791"/>
      <c r="DN13" s="791"/>
      <c r="DO13" s="791"/>
      <c r="DP13" s="791"/>
      <c r="DQ13" s="791"/>
      <c r="DR13" s="791"/>
      <c r="DS13" s="791"/>
      <c r="DT13" s="791"/>
      <c r="DU13" s="791"/>
      <c r="DV13" s="791"/>
      <c r="DW13" s="791"/>
      <c r="DX13" s="791"/>
      <c r="DY13" s="791"/>
      <c r="DZ13" s="791"/>
      <c r="EA13" s="791"/>
      <c r="EB13" s="791"/>
      <c r="EC13" s="791"/>
      <c r="ED13" s="791"/>
      <c r="EE13" s="791"/>
      <c r="EF13" s="791"/>
      <c r="EG13" s="791"/>
      <c r="EH13" s="791"/>
      <c r="EI13" s="791"/>
      <c r="EJ13" s="791"/>
      <c r="EK13" s="791"/>
      <c r="EL13" s="791"/>
      <c r="EM13" s="791"/>
      <c r="EN13" s="791"/>
      <c r="EO13" s="791"/>
      <c r="EP13" s="791"/>
      <c r="EQ13" s="791"/>
      <c r="ER13" s="791"/>
      <c r="ES13" s="791"/>
      <c r="ET13" s="791"/>
      <c r="EU13" s="791"/>
      <c r="EV13" s="791"/>
      <c r="EW13" s="791"/>
      <c r="EX13" s="791"/>
      <c r="EY13" s="791"/>
      <c r="EZ13" s="791"/>
      <c r="FA13" s="791"/>
      <c r="FB13" s="791"/>
      <c r="FC13" s="791"/>
    </row>
    <row r="14" spans="1:159" s="485" customFormat="1" ht="15" customHeight="1" x14ac:dyDescent="0.25">
      <c r="A14" s="800" t="s">
        <v>1364</v>
      </c>
      <c r="B14" s="979">
        <v>32.556817692499806</v>
      </c>
      <c r="C14" s="980">
        <v>13.967571791365502</v>
      </c>
      <c r="D14" s="980">
        <v>16.490166414523451</v>
      </c>
      <c r="E14" s="980">
        <v>20.898666042593025</v>
      </c>
      <c r="F14" s="980">
        <v>5.1104100946372242</v>
      </c>
      <c r="G14" s="980">
        <v>54.166666666666664</v>
      </c>
      <c r="H14" s="980">
        <v>6.7</v>
      </c>
      <c r="I14" s="980">
        <v>23.26642335766423</v>
      </c>
      <c r="J14" s="980">
        <v>4.8341232227488149</v>
      </c>
      <c r="K14" s="980">
        <v>24.260355029585799</v>
      </c>
      <c r="L14" s="980">
        <v>40.748230535894841</v>
      </c>
      <c r="M14" s="980">
        <v>5.2849740932642488</v>
      </c>
      <c r="N14" s="980">
        <v>39.90384615384616</v>
      </c>
      <c r="O14" s="980">
        <v>34.907834101382491</v>
      </c>
      <c r="P14" s="980">
        <v>13.766519823788546</v>
      </c>
      <c r="Q14" s="980">
        <v>7.3934837092731822</v>
      </c>
      <c r="R14" s="980">
        <v>9.2006033182503781</v>
      </c>
      <c r="S14" s="980">
        <v>14.754098360655737</v>
      </c>
      <c r="T14" s="980">
        <v>15.029761904761903</v>
      </c>
      <c r="U14" s="980">
        <v>7.8595317725752514</v>
      </c>
      <c r="V14" s="980">
        <v>4.8013245033112586</v>
      </c>
      <c r="W14" s="791"/>
      <c r="X14" s="791"/>
      <c r="Y14" s="791"/>
      <c r="Z14" s="791"/>
      <c r="AA14" s="791"/>
      <c r="AB14" s="791"/>
      <c r="AC14" s="791"/>
      <c r="AD14" s="791"/>
      <c r="AE14" s="791"/>
      <c r="AF14" s="791"/>
      <c r="AG14" s="791"/>
      <c r="AH14" s="791"/>
      <c r="AI14" s="791"/>
      <c r="AJ14" s="791"/>
      <c r="AK14" s="791"/>
      <c r="AL14" s="791"/>
      <c r="AM14" s="791"/>
      <c r="AN14" s="791"/>
      <c r="AO14" s="791"/>
      <c r="AP14" s="791"/>
      <c r="AQ14" s="791"/>
      <c r="AR14" s="791"/>
      <c r="AS14" s="791"/>
      <c r="AT14" s="791"/>
      <c r="AU14" s="791"/>
      <c r="AV14" s="791"/>
      <c r="AW14" s="791"/>
      <c r="AX14" s="791"/>
      <c r="AY14" s="791"/>
      <c r="AZ14" s="791"/>
      <c r="BA14" s="791"/>
      <c r="BB14" s="791"/>
      <c r="BC14" s="791"/>
      <c r="BD14" s="791"/>
      <c r="BE14" s="791"/>
      <c r="BF14" s="791"/>
      <c r="BG14" s="791"/>
      <c r="BH14" s="791"/>
      <c r="BI14" s="791"/>
      <c r="BJ14" s="791"/>
      <c r="BK14" s="791"/>
      <c r="BL14" s="791"/>
      <c r="BM14" s="791"/>
      <c r="BN14" s="791"/>
      <c r="BO14" s="791"/>
      <c r="BP14" s="791"/>
      <c r="BQ14" s="791"/>
      <c r="BR14" s="791"/>
      <c r="BS14" s="791"/>
      <c r="BT14" s="791"/>
      <c r="BU14" s="791"/>
      <c r="BV14" s="791"/>
      <c r="BW14" s="791"/>
      <c r="BX14" s="791"/>
      <c r="BY14" s="791"/>
      <c r="BZ14" s="791"/>
      <c r="CA14" s="791"/>
      <c r="CB14" s="791"/>
      <c r="CC14" s="791"/>
      <c r="CD14" s="791"/>
      <c r="CE14" s="791"/>
      <c r="CF14" s="791"/>
      <c r="CG14" s="791"/>
      <c r="CH14" s="791"/>
      <c r="CI14" s="791"/>
      <c r="CJ14" s="791"/>
      <c r="CK14" s="791"/>
      <c r="CL14" s="791"/>
      <c r="CM14" s="791"/>
      <c r="CN14" s="791"/>
      <c r="CO14" s="791"/>
      <c r="CP14" s="791"/>
      <c r="CQ14" s="791"/>
      <c r="CR14" s="791"/>
      <c r="CS14" s="791"/>
      <c r="CT14" s="791"/>
      <c r="CU14" s="791"/>
      <c r="CV14" s="791"/>
      <c r="CW14" s="791"/>
      <c r="CX14" s="791"/>
      <c r="CY14" s="791"/>
      <c r="CZ14" s="791"/>
      <c r="DA14" s="791"/>
      <c r="DB14" s="791"/>
      <c r="DC14" s="791"/>
      <c r="DD14" s="791"/>
      <c r="DE14" s="791"/>
      <c r="DF14" s="791"/>
      <c r="DG14" s="791"/>
      <c r="DH14" s="791"/>
      <c r="DI14" s="791"/>
      <c r="DJ14" s="791"/>
      <c r="DK14" s="791"/>
      <c r="DL14" s="791"/>
      <c r="DM14" s="791"/>
      <c r="DN14" s="791"/>
      <c r="DO14" s="791"/>
      <c r="DP14" s="791"/>
      <c r="DQ14" s="791"/>
      <c r="DR14" s="791"/>
      <c r="DS14" s="791"/>
      <c r="DT14" s="791"/>
      <c r="DU14" s="791"/>
      <c r="DV14" s="791"/>
      <c r="DW14" s="791"/>
      <c r="DX14" s="791"/>
      <c r="DY14" s="791"/>
      <c r="DZ14" s="791"/>
      <c r="EA14" s="791"/>
      <c r="EB14" s="791"/>
      <c r="EC14" s="791"/>
      <c r="ED14" s="791"/>
      <c r="EE14" s="791"/>
      <c r="EF14" s="791"/>
      <c r="EG14" s="791"/>
      <c r="EH14" s="791"/>
      <c r="EI14" s="791"/>
      <c r="EJ14" s="791"/>
      <c r="EK14" s="791"/>
      <c r="EL14" s="791"/>
      <c r="EM14" s="791"/>
      <c r="EN14" s="791"/>
      <c r="EO14" s="791"/>
      <c r="EP14" s="791"/>
      <c r="EQ14" s="791"/>
      <c r="ER14" s="791"/>
      <c r="ES14" s="791"/>
      <c r="ET14" s="791"/>
      <c r="EU14" s="791"/>
      <c r="EV14" s="791"/>
      <c r="EW14" s="791"/>
      <c r="EX14" s="791"/>
      <c r="EY14" s="791"/>
      <c r="EZ14" s="791"/>
      <c r="FA14" s="791"/>
      <c r="FB14" s="791"/>
      <c r="FC14" s="791"/>
    </row>
    <row r="15" spans="1:159" s="804" customFormat="1" x14ac:dyDescent="0.25">
      <c r="A15" s="802" t="s">
        <v>1363</v>
      </c>
      <c r="B15" s="979">
        <v>12.6</v>
      </c>
      <c r="C15" s="980">
        <v>8.1851924203946087</v>
      </c>
      <c r="D15" s="980">
        <v>8.6232980332829037</v>
      </c>
      <c r="E15" s="980">
        <v>8.4483969108354788</v>
      </c>
      <c r="F15" s="980">
        <v>4.9526813880126177</v>
      </c>
      <c r="G15" s="980">
        <v>9.1145833333333339</v>
      </c>
      <c r="H15" s="980">
        <v>4.9000000000000004</v>
      </c>
      <c r="I15" s="980">
        <v>5.0182481751824817</v>
      </c>
      <c r="J15" s="980">
        <v>3.7914691943127963</v>
      </c>
      <c r="K15" s="980">
        <v>5.6213017751479288</v>
      </c>
      <c r="L15" s="980">
        <v>8.5945399393326589</v>
      </c>
      <c r="M15" s="980">
        <v>6.4248704663212433</v>
      </c>
      <c r="N15" s="980">
        <v>8.6538461538461533</v>
      </c>
      <c r="O15" s="980">
        <v>8.7557603686635943</v>
      </c>
      <c r="P15" s="980">
        <v>13.656387665198238</v>
      </c>
      <c r="Q15" s="980">
        <v>8.3959899749373434</v>
      </c>
      <c r="R15" s="980">
        <v>6.6365007541478134</v>
      </c>
      <c r="S15" s="980">
        <v>7.8986587183308501</v>
      </c>
      <c r="T15" s="980">
        <v>7.4404761904761898</v>
      </c>
      <c r="U15" s="980">
        <v>2.6755852842809364</v>
      </c>
      <c r="V15" s="980">
        <v>9.4370860927152318</v>
      </c>
      <c r="W15" s="803"/>
      <c r="X15" s="803"/>
      <c r="Y15" s="803"/>
      <c r="Z15" s="803"/>
      <c r="AA15" s="803"/>
      <c r="AB15" s="803"/>
      <c r="AC15" s="803"/>
      <c r="AD15" s="803"/>
      <c r="AE15" s="803"/>
      <c r="AF15" s="803"/>
      <c r="AG15" s="803"/>
      <c r="AH15" s="803"/>
      <c r="AI15" s="803"/>
      <c r="AJ15" s="803"/>
      <c r="AK15" s="803"/>
      <c r="AL15" s="803"/>
      <c r="AM15" s="803"/>
      <c r="AN15" s="803"/>
      <c r="AO15" s="803"/>
      <c r="AP15" s="803"/>
      <c r="AQ15" s="803"/>
      <c r="AR15" s="803"/>
      <c r="AS15" s="803"/>
      <c r="AT15" s="803"/>
      <c r="AU15" s="803"/>
      <c r="AV15" s="803"/>
      <c r="AW15" s="803"/>
      <c r="AX15" s="803"/>
      <c r="AY15" s="803"/>
      <c r="AZ15" s="803"/>
      <c r="BA15" s="803"/>
      <c r="BB15" s="803"/>
      <c r="BC15" s="803"/>
      <c r="BD15" s="803"/>
      <c r="BE15" s="803"/>
      <c r="BF15" s="803"/>
      <c r="BG15" s="803"/>
      <c r="BH15" s="803"/>
      <c r="BI15" s="803"/>
      <c r="BJ15" s="803"/>
      <c r="BK15" s="803"/>
      <c r="BL15" s="803"/>
      <c r="BM15" s="803"/>
      <c r="BN15" s="803"/>
      <c r="BO15" s="803"/>
      <c r="BP15" s="803"/>
      <c r="BQ15" s="803"/>
      <c r="BR15" s="803"/>
      <c r="BS15" s="803"/>
      <c r="BT15" s="803"/>
      <c r="BU15" s="803"/>
      <c r="BV15" s="803"/>
      <c r="BW15" s="803"/>
      <c r="BX15" s="803"/>
      <c r="BY15" s="803"/>
      <c r="BZ15" s="803"/>
      <c r="CA15" s="803"/>
      <c r="CB15" s="803"/>
      <c r="CC15" s="803"/>
      <c r="CD15" s="803"/>
      <c r="CE15" s="803"/>
      <c r="CF15" s="803"/>
      <c r="CG15" s="803"/>
      <c r="CH15" s="803"/>
      <c r="CI15" s="803"/>
      <c r="CJ15" s="803"/>
      <c r="CK15" s="803"/>
      <c r="CL15" s="803"/>
      <c r="CM15" s="803"/>
      <c r="CN15" s="803"/>
      <c r="CO15" s="803"/>
      <c r="CP15" s="803"/>
      <c r="CQ15" s="803"/>
      <c r="CR15" s="803"/>
      <c r="CS15" s="803"/>
      <c r="CT15" s="803"/>
      <c r="CU15" s="803"/>
      <c r="CV15" s="803"/>
      <c r="CW15" s="803"/>
      <c r="CX15" s="803"/>
      <c r="CY15" s="803"/>
      <c r="CZ15" s="803"/>
      <c r="DA15" s="803"/>
      <c r="DB15" s="803"/>
      <c r="DC15" s="803"/>
      <c r="DD15" s="803"/>
      <c r="DE15" s="803"/>
      <c r="DF15" s="803"/>
      <c r="DG15" s="803"/>
      <c r="DH15" s="803"/>
      <c r="DI15" s="803"/>
      <c r="DJ15" s="803"/>
      <c r="DK15" s="803"/>
      <c r="DL15" s="803"/>
      <c r="DM15" s="803"/>
      <c r="DN15" s="803"/>
      <c r="DO15" s="803"/>
      <c r="DP15" s="803"/>
      <c r="DQ15" s="803"/>
      <c r="DR15" s="803"/>
      <c r="DS15" s="803"/>
      <c r="DT15" s="803"/>
      <c r="DU15" s="803"/>
      <c r="DV15" s="803"/>
      <c r="DW15" s="803"/>
      <c r="DX15" s="803"/>
      <c r="DY15" s="803"/>
      <c r="DZ15" s="803"/>
      <c r="EA15" s="803"/>
      <c r="EB15" s="803"/>
      <c r="EC15" s="803"/>
      <c r="ED15" s="803"/>
      <c r="EE15" s="803"/>
      <c r="EF15" s="803"/>
      <c r="EG15" s="803"/>
      <c r="EH15" s="803"/>
      <c r="EI15" s="803"/>
      <c r="EJ15" s="803"/>
      <c r="EK15" s="803"/>
      <c r="EL15" s="803"/>
      <c r="EM15" s="803"/>
      <c r="EN15" s="803"/>
      <c r="EO15" s="803"/>
      <c r="EP15" s="803"/>
      <c r="EQ15" s="803"/>
      <c r="ER15" s="803"/>
      <c r="ES15" s="803"/>
      <c r="ET15" s="803"/>
      <c r="EU15" s="803"/>
      <c r="EV15" s="803"/>
      <c r="EW15" s="803"/>
      <c r="EX15" s="803"/>
      <c r="EY15" s="803"/>
      <c r="EZ15" s="803"/>
      <c r="FA15" s="803"/>
      <c r="FB15" s="803"/>
      <c r="FC15" s="803"/>
    </row>
    <row r="16" spans="1:159" s="804" customFormat="1" x14ac:dyDescent="0.25">
      <c r="A16" s="805" t="s">
        <v>853</v>
      </c>
      <c r="B16" s="981">
        <v>5.3446093164652897</v>
      </c>
      <c r="C16" s="981">
        <v>3.3014260597773002</v>
      </c>
      <c r="D16" s="981">
        <v>1.985627836611195</v>
      </c>
      <c r="E16" s="981">
        <v>2.667914813948046</v>
      </c>
      <c r="F16" s="981">
        <v>3.7539432176656153</v>
      </c>
      <c r="G16" s="981">
        <v>2.864583333333333</v>
      </c>
      <c r="H16" s="981">
        <v>1.7000000000000002</v>
      </c>
      <c r="I16" s="981">
        <v>4.288321167883212</v>
      </c>
      <c r="J16" s="982">
        <v>5.4976303317535544</v>
      </c>
      <c r="K16" s="981">
        <v>4.9309664694280082</v>
      </c>
      <c r="L16" s="981">
        <v>1.5166835187057632</v>
      </c>
      <c r="M16" s="981">
        <v>0.62176165803108807</v>
      </c>
      <c r="N16" s="981">
        <v>5.5288461538461533</v>
      </c>
      <c r="O16" s="981">
        <v>3.4562211981566824</v>
      </c>
      <c r="P16" s="981">
        <v>2.3127753303964758</v>
      </c>
      <c r="Q16" s="981">
        <v>2.8822055137844611</v>
      </c>
      <c r="R16" s="981">
        <v>3.9215686274509802</v>
      </c>
      <c r="S16" s="981">
        <v>3.427719821162444</v>
      </c>
      <c r="T16" s="981">
        <v>2.6785714285714284</v>
      </c>
      <c r="U16" s="981">
        <v>3.0100334448160537</v>
      </c>
      <c r="V16" s="983">
        <v>3.3112582781456954</v>
      </c>
      <c r="W16" s="803"/>
      <c r="X16" s="803"/>
      <c r="Y16" s="803"/>
      <c r="Z16" s="803"/>
      <c r="AA16" s="803"/>
      <c r="AB16" s="803"/>
      <c r="AC16" s="803"/>
      <c r="AD16" s="803"/>
      <c r="AE16" s="803"/>
      <c r="AF16" s="803"/>
      <c r="AG16" s="803"/>
      <c r="AH16" s="803"/>
      <c r="AI16" s="803"/>
      <c r="AJ16" s="803"/>
      <c r="AK16" s="803"/>
      <c r="AL16" s="803"/>
      <c r="AM16" s="803"/>
      <c r="AN16" s="803"/>
      <c r="AO16" s="803"/>
      <c r="AP16" s="803"/>
      <c r="AQ16" s="803"/>
      <c r="AR16" s="803"/>
      <c r="AS16" s="803"/>
      <c r="AT16" s="803"/>
      <c r="AU16" s="803"/>
      <c r="AV16" s="803"/>
      <c r="AW16" s="803"/>
      <c r="AX16" s="803"/>
      <c r="AY16" s="803"/>
      <c r="AZ16" s="803"/>
      <c r="BA16" s="803"/>
      <c r="BB16" s="803"/>
      <c r="BC16" s="803"/>
      <c r="BD16" s="803"/>
      <c r="BE16" s="803"/>
      <c r="BF16" s="803"/>
      <c r="BG16" s="803"/>
      <c r="BH16" s="803"/>
      <c r="BI16" s="803"/>
      <c r="BJ16" s="803"/>
      <c r="BK16" s="803"/>
      <c r="BL16" s="803"/>
      <c r="BM16" s="803"/>
      <c r="BN16" s="803"/>
      <c r="BO16" s="803"/>
      <c r="BP16" s="803"/>
      <c r="BQ16" s="803"/>
      <c r="BR16" s="803"/>
      <c r="BS16" s="803"/>
      <c r="BT16" s="803"/>
      <c r="BU16" s="803"/>
      <c r="BV16" s="803"/>
      <c r="BW16" s="803"/>
      <c r="BX16" s="803"/>
      <c r="BY16" s="803"/>
      <c r="BZ16" s="803"/>
      <c r="CA16" s="803"/>
      <c r="CB16" s="803"/>
      <c r="CC16" s="803"/>
      <c r="CD16" s="803"/>
      <c r="CE16" s="803"/>
      <c r="CF16" s="803"/>
      <c r="CG16" s="803"/>
      <c r="CH16" s="803"/>
      <c r="CI16" s="803"/>
      <c r="CJ16" s="803"/>
      <c r="CK16" s="803"/>
      <c r="CL16" s="803"/>
      <c r="CM16" s="803"/>
      <c r="CN16" s="803"/>
      <c r="CO16" s="803"/>
      <c r="CP16" s="803"/>
      <c r="CQ16" s="803"/>
      <c r="CR16" s="803"/>
      <c r="CS16" s="803"/>
      <c r="CT16" s="803"/>
      <c r="CU16" s="803"/>
      <c r="CV16" s="803"/>
      <c r="CW16" s="803"/>
      <c r="CX16" s="803"/>
      <c r="CY16" s="803"/>
      <c r="CZ16" s="803"/>
      <c r="DA16" s="803"/>
      <c r="DB16" s="803"/>
      <c r="DC16" s="803"/>
      <c r="DD16" s="803"/>
      <c r="DE16" s="803"/>
      <c r="DF16" s="803"/>
      <c r="DG16" s="803"/>
      <c r="DH16" s="803"/>
      <c r="DI16" s="803"/>
      <c r="DJ16" s="803"/>
      <c r="DK16" s="803"/>
      <c r="DL16" s="803"/>
      <c r="DM16" s="803"/>
      <c r="DN16" s="803"/>
      <c r="DO16" s="803"/>
      <c r="DP16" s="803"/>
      <c r="DQ16" s="803"/>
      <c r="DR16" s="803"/>
      <c r="DS16" s="803"/>
      <c r="DT16" s="803"/>
      <c r="DU16" s="803"/>
      <c r="DV16" s="803"/>
      <c r="DW16" s="803"/>
      <c r="DX16" s="803"/>
      <c r="DY16" s="803"/>
      <c r="DZ16" s="803"/>
      <c r="EA16" s="803"/>
      <c r="EB16" s="803"/>
      <c r="EC16" s="803"/>
      <c r="ED16" s="803"/>
      <c r="EE16" s="803"/>
      <c r="EF16" s="803"/>
      <c r="EG16" s="803"/>
      <c r="EH16" s="803"/>
      <c r="EI16" s="803"/>
      <c r="EJ16" s="803"/>
      <c r="EK16" s="803"/>
      <c r="EL16" s="803"/>
      <c r="EM16" s="803"/>
      <c r="EN16" s="803"/>
      <c r="EO16" s="803"/>
      <c r="EP16" s="803"/>
      <c r="EQ16" s="803"/>
      <c r="ER16" s="803"/>
      <c r="ES16" s="803"/>
      <c r="ET16" s="803"/>
      <c r="EU16" s="803"/>
      <c r="EV16" s="803"/>
      <c r="EW16" s="803"/>
      <c r="EX16" s="803"/>
      <c r="EY16" s="803"/>
      <c r="EZ16" s="803"/>
      <c r="FA16" s="803"/>
      <c r="FB16" s="803"/>
      <c r="FC16" s="803"/>
    </row>
    <row r="17" spans="1:159" s="807" customFormat="1" ht="22.5" customHeight="1" x14ac:dyDescent="0.25">
      <c r="A17" s="806" t="s">
        <v>238</v>
      </c>
      <c r="B17" s="981">
        <v>66.325344264836332</v>
      </c>
      <c r="C17" s="981">
        <v>78.76538386403594</v>
      </c>
      <c r="D17" s="981">
        <v>74.754160363086228</v>
      </c>
      <c r="E17" s="981">
        <v>82.915984086122165</v>
      </c>
      <c r="F17" s="981">
        <v>82.302839116719241</v>
      </c>
      <c r="G17" s="981">
        <v>51.736111111111114</v>
      </c>
      <c r="H17" s="981">
        <v>77.5</v>
      </c>
      <c r="I17" s="981">
        <v>70.802919708029194</v>
      </c>
      <c r="J17" s="981">
        <v>89.573459715639814</v>
      </c>
      <c r="K17" s="981">
        <v>69.230769230769226</v>
      </c>
      <c r="L17" s="981">
        <v>65.419615773508596</v>
      </c>
      <c r="M17" s="981">
        <v>87.979274611398964</v>
      </c>
      <c r="N17" s="981">
        <v>68.509615384615387</v>
      </c>
      <c r="O17" s="981">
        <v>71.543778801843317</v>
      </c>
      <c r="P17" s="981">
        <v>65.859030837004411</v>
      </c>
      <c r="Q17" s="981">
        <v>85.463659147869677</v>
      </c>
      <c r="R17" s="981">
        <v>77.526395173454006</v>
      </c>
      <c r="S17" s="981">
        <v>71.087928464977651</v>
      </c>
      <c r="T17" s="981">
        <v>71.428571428571431</v>
      </c>
      <c r="U17" s="981">
        <v>89.297658862876247</v>
      </c>
      <c r="V17" s="983">
        <v>83.940397350993379</v>
      </c>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59"/>
      <c r="AX17" s="459"/>
      <c r="AY17" s="459"/>
      <c r="AZ17" s="459"/>
      <c r="BA17" s="459"/>
      <c r="BB17" s="459"/>
      <c r="BC17" s="459"/>
      <c r="BD17" s="459"/>
      <c r="BE17" s="459"/>
      <c r="BF17" s="459"/>
      <c r="BG17" s="459"/>
      <c r="BH17" s="459"/>
      <c r="BI17" s="459"/>
      <c r="BJ17" s="459"/>
      <c r="BK17" s="459"/>
      <c r="BL17" s="459"/>
      <c r="BM17" s="459"/>
      <c r="BN17" s="459"/>
      <c r="BO17" s="459"/>
      <c r="BP17" s="459"/>
      <c r="BQ17" s="459"/>
      <c r="BR17" s="459"/>
      <c r="BS17" s="459"/>
      <c r="BT17" s="459"/>
      <c r="BU17" s="459"/>
      <c r="BV17" s="459"/>
      <c r="BW17" s="459"/>
      <c r="BX17" s="459"/>
      <c r="BY17" s="459"/>
      <c r="BZ17" s="459"/>
      <c r="CA17" s="459"/>
      <c r="CB17" s="459"/>
      <c r="CC17" s="459"/>
      <c r="CD17" s="459"/>
      <c r="CE17" s="459"/>
      <c r="CF17" s="459"/>
      <c r="CG17" s="459"/>
      <c r="CH17" s="459"/>
      <c r="CI17" s="459"/>
      <c r="CJ17" s="459"/>
      <c r="CK17" s="459"/>
      <c r="CL17" s="459"/>
      <c r="CM17" s="459"/>
      <c r="CN17" s="459"/>
      <c r="CO17" s="459"/>
      <c r="CP17" s="459"/>
      <c r="CQ17" s="459"/>
      <c r="CR17" s="459"/>
      <c r="CS17" s="459"/>
      <c r="CT17" s="459"/>
      <c r="CU17" s="459"/>
      <c r="CV17" s="459"/>
      <c r="CW17" s="459"/>
      <c r="CX17" s="459"/>
      <c r="CY17" s="459"/>
      <c r="CZ17" s="459"/>
      <c r="DA17" s="459"/>
      <c r="DB17" s="459"/>
      <c r="DC17" s="459"/>
      <c r="DD17" s="459"/>
      <c r="DE17" s="459"/>
      <c r="DF17" s="459"/>
      <c r="DG17" s="459"/>
      <c r="DH17" s="459"/>
      <c r="DI17" s="459"/>
      <c r="DJ17" s="459"/>
      <c r="DK17" s="459"/>
      <c r="DL17" s="459"/>
      <c r="DM17" s="459"/>
      <c r="DN17" s="459"/>
      <c r="DO17" s="459"/>
      <c r="DP17" s="459"/>
      <c r="DQ17" s="459"/>
      <c r="DR17" s="459"/>
      <c r="DS17" s="459"/>
      <c r="DT17" s="459"/>
      <c r="DU17" s="459"/>
      <c r="DV17" s="459"/>
      <c r="DW17" s="459"/>
      <c r="DX17" s="459"/>
      <c r="DY17" s="459"/>
      <c r="DZ17" s="459"/>
      <c r="EA17" s="459"/>
      <c r="EB17" s="459"/>
      <c r="EC17" s="459"/>
      <c r="ED17" s="459"/>
      <c r="EE17" s="459"/>
      <c r="EF17" s="459"/>
      <c r="EG17" s="459"/>
      <c r="EH17" s="459"/>
      <c r="EI17" s="459"/>
      <c r="EJ17" s="459"/>
      <c r="EK17" s="459"/>
      <c r="EL17" s="459"/>
      <c r="EM17" s="459"/>
      <c r="EN17" s="459"/>
      <c r="EO17" s="459"/>
      <c r="EP17" s="459"/>
      <c r="EQ17" s="459"/>
      <c r="ER17" s="459"/>
      <c r="ES17" s="459"/>
      <c r="ET17" s="459"/>
      <c r="EU17" s="459"/>
      <c r="EV17" s="459"/>
      <c r="EW17" s="459"/>
      <c r="EX17" s="459"/>
      <c r="EY17" s="459"/>
      <c r="EZ17" s="459"/>
      <c r="FA17" s="459"/>
      <c r="FB17" s="459"/>
      <c r="FC17" s="459"/>
    </row>
    <row r="18" spans="1:159" ht="15" customHeight="1" x14ac:dyDescent="0.25">
      <c r="A18" s="808" t="s">
        <v>854</v>
      </c>
      <c r="B18" s="809" t="s">
        <v>1421</v>
      </c>
      <c r="C18" s="809" t="s">
        <v>1422</v>
      </c>
      <c r="D18" s="809" t="s">
        <v>1423</v>
      </c>
      <c r="E18" s="809" t="s">
        <v>1424</v>
      </c>
      <c r="F18" s="809" t="s">
        <v>1428</v>
      </c>
      <c r="G18" s="809" t="s">
        <v>1429</v>
      </c>
      <c r="H18" s="809" t="s">
        <v>1430</v>
      </c>
      <c r="I18" s="809" t="s">
        <v>1431</v>
      </c>
      <c r="J18" s="809" t="s">
        <v>1432</v>
      </c>
      <c r="K18" s="809" t="s">
        <v>1445</v>
      </c>
      <c r="L18" s="809" t="s">
        <v>1446</v>
      </c>
      <c r="M18" s="809" t="s">
        <v>1447</v>
      </c>
      <c r="N18" s="809" t="s">
        <v>1448</v>
      </c>
      <c r="O18" s="809" t="s">
        <v>1449</v>
      </c>
      <c r="P18" s="809" t="s">
        <v>1450</v>
      </c>
      <c r="Q18" s="809" t="s">
        <v>1451</v>
      </c>
      <c r="R18" s="809" t="s">
        <v>1452</v>
      </c>
      <c r="S18" s="809" t="s">
        <v>1453</v>
      </c>
      <c r="T18" s="809" t="s">
        <v>1454</v>
      </c>
      <c r="U18" s="809" t="s">
        <v>1455</v>
      </c>
      <c r="V18" s="809" t="s">
        <v>1456</v>
      </c>
    </row>
    <row r="19" spans="1:159" ht="15" customHeight="1" x14ac:dyDescent="0.25">
      <c r="A19" s="810" t="s">
        <v>855</v>
      </c>
      <c r="B19" s="984">
        <v>2.2101710234574701</v>
      </c>
      <c r="C19" s="980">
        <v>0.64716541548019679</v>
      </c>
      <c r="D19" s="980">
        <v>1.0395010395010396</v>
      </c>
      <c r="E19" s="980">
        <v>2.1289005540974046</v>
      </c>
      <c r="F19" s="980">
        <v>0</v>
      </c>
      <c r="G19" s="980">
        <v>0.53285968028419184</v>
      </c>
      <c r="H19" s="980">
        <v>1.7150395778364116</v>
      </c>
      <c r="I19" s="980">
        <v>0.5486968449931412</v>
      </c>
      <c r="J19" s="985">
        <v>0</v>
      </c>
      <c r="K19" s="980">
        <v>0.61349693251533743</v>
      </c>
      <c r="L19" s="980">
        <v>0</v>
      </c>
      <c r="M19" s="980">
        <v>0.47449584816132861</v>
      </c>
      <c r="N19" s="980">
        <v>2.0992366412213741</v>
      </c>
      <c r="O19" s="980">
        <v>20.135363790186126</v>
      </c>
      <c r="P19" s="980">
        <v>3.2928942807625647</v>
      </c>
      <c r="Q19" s="980">
        <v>0.45523520485584218</v>
      </c>
      <c r="R19" s="980">
        <v>0</v>
      </c>
      <c r="S19" s="980">
        <v>1.7621145374449341</v>
      </c>
      <c r="T19" s="980">
        <v>1.0822510822510822</v>
      </c>
      <c r="U19" s="980">
        <v>0.96899224806201545</v>
      </c>
      <c r="V19" s="980">
        <v>2.4640657084188913</v>
      </c>
    </row>
    <row r="20" spans="1:159" ht="15" customHeight="1" x14ac:dyDescent="0.25">
      <c r="A20" s="810" t="s">
        <v>856</v>
      </c>
      <c r="B20" s="984">
        <v>2.6719767261223857</v>
      </c>
      <c r="C20" s="980">
        <v>1.2166709811027698</v>
      </c>
      <c r="D20" s="980">
        <v>2.3648648648648649</v>
      </c>
      <c r="E20" s="980">
        <v>3.7037037037037033</v>
      </c>
      <c r="F20" s="980">
        <v>1.2449799196787148</v>
      </c>
      <c r="G20" s="980">
        <v>0</v>
      </c>
      <c r="H20" s="980">
        <v>1.4511873350923483</v>
      </c>
      <c r="I20" s="980">
        <v>1.0973936899862824</v>
      </c>
      <c r="J20" s="985">
        <v>0</v>
      </c>
      <c r="K20" s="980">
        <v>2.3006134969325154</v>
      </c>
      <c r="L20" s="980">
        <v>0.4746835443037975</v>
      </c>
      <c r="M20" s="980">
        <v>1.8979833926453145</v>
      </c>
      <c r="N20" s="980">
        <v>1.5267175572519083</v>
      </c>
      <c r="O20" s="980">
        <v>0</v>
      </c>
      <c r="P20" s="980">
        <v>1.0398613518197575</v>
      </c>
      <c r="Q20" s="980">
        <v>4.0971168437025796</v>
      </c>
      <c r="R20" s="980">
        <v>1.4344262295081966</v>
      </c>
      <c r="S20" s="980">
        <v>2.4229074889867843</v>
      </c>
      <c r="T20" s="980">
        <v>3.2467532467532463</v>
      </c>
      <c r="U20" s="980">
        <v>1.1627906976744187</v>
      </c>
      <c r="V20" s="980">
        <v>0</v>
      </c>
    </row>
    <row r="21" spans="1:159" ht="15" customHeight="1" x14ac:dyDescent="0.25">
      <c r="A21" s="810" t="s">
        <v>857</v>
      </c>
      <c r="B21" s="984">
        <v>2.3288000112979992</v>
      </c>
      <c r="C21" s="980">
        <v>4.1159720424540511</v>
      </c>
      <c r="D21" s="980">
        <v>2.182952182952183</v>
      </c>
      <c r="E21" s="980">
        <v>2.595508894721493</v>
      </c>
      <c r="F21" s="980">
        <v>1.566265060240964</v>
      </c>
      <c r="G21" s="980">
        <v>3.0195381882770871</v>
      </c>
      <c r="H21" s="980">
        <v>3.8258575197889182</v>
      </c>
      <c r="I21" s="980">
        <v>5.4869684499314131</v>
      </c>
      <c r="J21" s="985">
        <v>0</v>
      </c>
      <c r="K21" s="980">
        <v>2.147239263803681</v>
      </c>
      <c r="L21" s="980">
        <v>2.6898734177215191</v>
      </c>
      <c r="M21" s="980">
        <v>1.8979833926453145</v>
      </c>
      <c r="N21" s="980">
        <v>2.2900763358778624</v>
      </c>
      <c r="O21" s="980">
        <v>2.1996615905245349</v>
      </c>
      <c r="P21" s="980">
        <v>2.4263431542461005</v>
      </c>
      <c r="Q21" s="980">
        <v>3.0349013657056148</v>
      </c>
      <c r="R21" s="980">
        <v>0</v>
      </c>
      <c r="S21" s="980">
        <v>2.8634361233480177</v>
      </c>
      <c r="T21" s="980">
        <v>2.8138528138528138</v>
      </c>
      <c r="U21" s="980">
        <v>0.77519379844961245</v>
      </c>
      <c r="V21" s="980">
        <v>4.7227926078028748</v>
      </c>
    </row>
    <row r="22" spans="1:159" ht="15" customHeight="1" x14ac:dyDescent="0.25">
      <c r="A22" s="810" t="s">
        <v>858</v>
      </c>
      <c r="B22" s="984">
        <v>1.6678670790436243</v>
      </c>
      <c r="C22" s="980">
        <v>1.3978772974372249</v>
      </c>
      <c r="D22" s="980">
        <v>1.8711018711018712</v>
      </c>
      <c r="E22" s="980">
        <v>1.6914552347623215</v>
      </c>
      <c r="F22" s="980">
        <v>0.92369477911646591</v>
      </c>
      <c r="G22" s="980">
        <v>0</v>
      </c>
      <c r="H22" s="980">
        <v>0.92348284960422167</v>
      </c>
      <c r="I22" s="980">
        <v>0.68587105624142664</v>
      </c>
      <c r="J22" s="985">
        <v>0</v>
      </c>
      <c r="K22" s="980">
        <v>1.5337423312883436</v>
      </c>
      <c r="L22" s="980">
        <v>2.3734177215189876</v>
      </c>
      <c r="M22" s="980">
        <v>0.71174377224199281</v>
      </c>
      <c r="N22" s="980">
        <v>1.1450381679389312</v>
      </c>
      <c r="O22" s="980">
        <v>0.84602368866328259</v>
      </c>
      <c r="P22" s="980">
        <v>2.0797227036395149</v>
      </c>
      <c r="Q22" s="980">
        <v>2.8831562974203337</v>
      </c>
      <c r="R22" s="980">
        <v>2.2540983606557377</v>
      </c>
      <c r="S22" s="980">
        <v>2.2026431718061676</v>
      </c>
      <c r="T22" s="980">
        <v>1.7316017316017316</v>
      </c>
      <c r="U22" s="980">
        <v>1.1627906976744187</v>
      </c>
      <c r="V22" s="980">
        <v>0</v>
      </c>
    </row>
    <row r="23" spans="1:159" ht="15" customHeight="1" x14ac:dyDescent="0.25">
      <c r="A23" s="810" t="s">
        <v>859</v>
      </c>
      <c r="B23" s="984">
        <v>10.429465180979818</v>
      </c>
      <c r="C23" s="980">
        <v>7.4035723530934501</v>
      </c>
      <c r="D23" s="980">
        <v>10.317047817047817</v>
      </c>
      <c r="E23" s="980">
        <v>12.627588218139399</v>
      </c>
      <c r="F23" s="980">
        <v>2.7710843373493974</v>
      </c>
      <c r="G23" s="980">
        <v>47.424511545293072</v>
      </c>
      <c r="H23" s="980">
        <v>4.2216358839050132</v>
      </c>
      <c r="I23" s="980">
        <v>7.8189300411522638</v>
      </c>
      <c r="J23" s="985">
        <v>1.6</v>
      </c>
      <c r="K23" s="980">
        <v>4.294478527607362</v>
      </c>
      <c r="L23" s="980">
        <v>5.5379746835443031</v>
      </c>
      <c r="M23" s="980">
        <v>29.062870699881376</v>
      </c>
      <c r="N23" s="980">
        <v>3.4351145038167941</v>
      </c>
      <c r="O23" s="980">
        <v>3.7225042301184432</v>
      </c>
      <c r="P23" s="980">
        <v>6.4124783362218372</v>
      </c>
      <c r="Q23" s="980">
        <v>10.62215477996965</v>
      </c>
      <c r="R23" s="980">
        <v>4.0983606557377046</v>
      </c>
      <c r="S23" s="980">
        <v>6.1674008810572687</v>
      </c>
      <c r="T23" s="980">
        <v>10.606060606060606</v>
      </c>
      <c r="U23" s="980">
        <v>4.4573643410852712</v>
      </c>
      <c r="V23" s="980">
        <v>2.2587268993839835</v>
      </c>
    </row>
    <row r="24" spans="1:159" ht="15" customHeight="1" x14ac:dyDescent="0.25">
      <c r="A24" s="810" t="s">
        <v>860</v>
      </c>
      <c r="B24" s="984">
        <v>1.7257693231086442</v>
      </c>
      <c r="C24" s="980">
        <v>1.812063163344551</v>
      </c>
      <c r="D24" s="980">
        <v>1.9490644490644491</v>
      </c>
      <c r="E24" s="980">
        <v>1.837270341207349</v>
      </c>
      <c r="F24" s="980">
        <v>1.4457831325301205</v>
      </c>
      <c r="G24" s="980">
        <v>1.0657193605683837</v>
      </c>
      <c r="H24" s="980">
        <v>0</v>
      </c>
      <c r="I24" s="980">
        <v>1.5089163237311385</v>
      </c>
      <c r="J24" s="985">
        <v>2.2000000000000002</v>
      </c>
      <c r="K24" s="980">
        <v>1.6871165644171779</v>
      </c>
      <c r="L24" s="980">
        <v>3.6392405063291138</v>
      </c>
      <c r="M24" s="980">
        <v>0.94899169632265723</v>
      </c>
      <c r="N24" s="980">
        <v>0.5725190839694656</v>
      </c>
      <c r="O24" s="980">
        <v>1.5228426395939088</v>
      </c>
      <c r="P24" s="980">
        <v>1.0398613518197575</v>
      </c>
      <c r="Q24" s="980">
        <v>2.7314112291350532</v>
      </c>
      <c r="R24" s="980">
        <v>2.8688524590163933</v>
      </c>
      <c r="S24" s="980">
        <v>1.9823788546255507</v>
      </c>
      <c r="T24" s="980">
        <v>1.7316017316017316</v>
      </c>
      <c r="U24" s="980">
        <v>0.58139534883720934</v>
      </c>
      <c r="V24" s="980">
        <v>3.4907597535934287</v>
      </c>
    </row>
    <row r="25" spans="1:159" ht="15" customHeight="1" x14ac:dyDescent="0.25">
      <c r="A25" s="810" t="s">
        <v>861</v>
      </c>
      <c r="B25" s="984">
        <v>7.0894942733268369</v>
      </c>
      <c r="C25" s="980">
        <v>11.597204245405125</v>
      </c>
      <c r="D25" s="980">
        <v>5.8731808731808739</v>
      </c>
      <c r="E25" s="980">
        <v>7.0866141732283463</v>
      </c>
      <c r="F25" s="980">
        <v>9.7188755020080322</v>
      </c>
      <c r="G25" s="980">
        <v>6.9271758436944939</v>
      </c>
      <c r="H25" s="980">
        <v>5.4089709762532978</v>
      </c>
      <c r="I25" s="980">
        <v>7.544581618655692</v>
      </c>
      <c r="J25" s="985">
        <v>9.3000000000000007</v>
      </c>
      <c r="K25" s="980">
        <v>9.2024539877300615</v>
      </c>
      <c r="L25" s="980">
        <v>11.550632911392405</v>
      </c>
      <c r="M25" s="980">
        <v>3.4400948991696323</v>
      </c>
      <c r="N25" s="980">
        <v>8.9694656488549622</v>
      </c>
      <c r="O25" s="980">
        <v>8.1218274111675122</v>
      </c>
      <c r="P25" s="980">
        <v>6.9324090121317159</v>
      </c>
      <c r="Q25" s="980">
        <v>4.8558421851289832</v>
      </c>
      <c r="R25" s="980">
        <v>8.4016393442622945</v>
      </c>
      <c r="S25" s="980">
        <v>6.8281938325991192</v>
      </c>
      <c r="T25" s="980">
        <v>5.1948051948051948</v>
      </c>
      <c r="U25" s="980">
        <v>4.0697674418604652</v>
      </c>
      <c r="V25" s="980">
        <v>7.5975359342915816</v>
      </c>
    </row>
    <row r="26" spans="1:159" ht="15" customHeight="1" x14ac:dyDescent="0.25">
      <c r="A26" s="810" t="s">
        <v>862</v>
      </c>
      <c r="B26" s="984">
        <v>4.5064892880848477</v>
      </c>
      <c r="C26" s="980">
        <v>16.903960652342739</v>
      </c>
      <c r="D26" s="980">
        <v>6.4189189189189184</v>
      </c>
      <c r="E26" s="980">
        <v>6.4158646835812201</v>
      </c>
      <c r="F26" s="980">
        <v>12.811244979919678</v>
      </c>
      <c r="G26" s="980">
        <v>7.4600355239786849</v>
      </c>
      <c r="H26" s="980">
        <v>4.0897097625329817</v>
      </c>
      <c r="I26" s="980">
        <v>25.377229080932786</v>
      </c>
      <c r="J26" s="985">
        <v>29.4</v>
      </c>
      <c r="K26" s="980">
        <v>22.239263803680981</v>
      </c>
      <c r="L26" s="980">
        <v>20.569620253164558</v>
      </c>
      <c r="M26" s="980">
        <v>6.9988137603795959</v>
      </c>
      <c r="N26" s="980">
        <v>25.381679389312978</v>
      </c>
      <c r="O26" s="980">
        <v>16.751269035532996</v>
      </c>
      <c r="P26" s="980">
        <v>13.171577123050259</v>
      </c>
      <c r="Q26" s="980">
        <v>3.0349013657056148</v>
      </c>
      <c r="R26" s="980">
        <v>8.8114754098360653</v>
      </c>
      <c r="S26" s="980">
        <v>8.1497797356828183</v>
      </c>
      <c r="T26" s="980">
        <v>4.5454545454545459</v>
      </c>
      <c r="U26" s="980">
        <v>2.5193798449612403</v>
      </c>
      <c r="V26" s="980">
        <v>40.451745379876797</v>
      </c>
    </row>
    <row r="27" spans="1:159" ht="15" customHeight="1" x14ac:dyDescent="0.25">
      <c r="A27" s="810" t="s">
        <v>863</v>
      </c>
      <c r="B27" s="984">
        <v>4.4796565408352045</v>
      </c>
      <c r="C27" s="980">
        <v>2.7180947450168262</v>
      </c>
      <c r="D27" s="980">
        <v>3.8721413721413724</v>
      </c>
      <c r="E27" s="980">
        <v>5.9784193642461361</v>
      </c>
      <c r="F27" s="980">
        <v>7.550200803212852</v>
      </c>
      <c r="G27" s="980">
        <v>1.0657193605683837</v>
      </c>
      <c r="H27" s="980">
        <v>2.3746701846965697</v>
      </c>
      <c r="I27" s="980">
        <v>1.9204389574759946</v>
      </c>
      <c r="J27" s="985">
        <v>1.9</v>
      </c>
      <c r="K27" s="980">
        <v>4.6012269938650308</v>
      </c>
      <c r="L27" s="980">
        <v>7.4367088607594933</v>
      </c>
      <c r="M27" s="980">
        <v>1.6607354685646498</v>
      </c>
      <c r="N27" s="980">
        <v>3.4351145038167941</v>
      </c>
      <c r="O27" s="980">
        <v>3.0456852791878175</v>
      </c>
      <c r="P27" s="980">
        <v>3.8128249566724435</v>
      </c>
      <c r="Q27" s="980">
        <v>3.9453717754172986</v>
      </c>
      <c r="R27" s="980">
        <v>1.8442622950819672</v>
      </c>
      <c r="S27" s="980">
        <v>4.8458149779735686</v>
      </c>
      <c r="T27" s="980">
        <v>3.0303030303030303</v>
      </c>
      <c r="U27" s="980">
        <v>5.2325581395348841</v>
      </c>
      <c r="V27" s="980">
        <v>1.6427104722792609</v>
      </c>
    </row>
    <row r="28" spans="1:159" ht="15" customHeight="1" x14ac:dyDescent="0.25">
      <c r="A28" s="810" t="s">
        <v>864</v>
      </c>
      <c r="B28" s="984">
        <v>1.0224688951969383</v>
      </c>
      <c r="C28" s="980">
        <v>0.7507118819570282</v>
      </c>
      <c r="D28" s="980">
        <v>1.4033264033264035</v>
      </c>
      <c r="E28" s="980">
        <v>0.84572761738116076</v>
      </c>
      <c r="F28" s="980">
        <v>0.76305220883534142</v>
      </c>
      <c r="G28" s="980">
        <v>0.88809946714031962</v>
      </c>
      <c r="H28" s="980">
        <v>1.5831134564643801</v>
      </c>
      <c r="I28" s="980">
        <v>0</v>
      </c>
      <c r="J28" s="985">
        <v>0</v>
      </c>
      <c r="K28" s="980">
        <v>0</v>
      </c>
      <c r="L28" s="980">
        <v>0.949367088607595</v>
      </c>
      <c r="M28" s="980">
        <v>0.59311981020166071</v>
      </c>
      <c r="N28" s="980">
        <v>0.5725190839694656</v>
      </c>
      <c r="O28" s="980">
        <v>0.50761421319796951</v>
      </c>
      <c r="P28" s="980">
        <v>1.0398613518197575</v>
      </c>
      <c r="Q28" s="980">
        <v>2.5796661608497722</v>
      </c>
      <c r="R28" s="980">
        <v>2.2540983606557377</v>
      </c>
      <c r="S28" s="980">
        <v>1.9823788546255507</v>
      </c>
      <c r="T28" s="980">
        <v>0.86580086580086579</v>
      </c>
      <c r="U28" s="980">
        <v>0.96899224806201545</v>
      </c>
      <c r="V28" s="980">
        <v>0</v>
      </c>
    </row>
    <row r="29" spans="1:159" ht="15" customHeight="1" x14ac:dyDescent="0.25">
      <c r="A29" s="810" t="s">
        <v>865</v>
      </c>
      <c r="B29" s="984">
        <v>1.1961756273919983</v>
      </c>
      <c r="C29" s="980">
        <v>0.67305203209940456</v>
      </c>
      <c r="D29" s="980">
        <v>0.98752598752598764</v>
      </c>
      <c r="E29" s="980">
        <v>0.75823855351414404</v>
      </c>
      <c r="F29" s="980">
        <v>0.80321285140562237</v>
      </c>
      <c r="G29" s="980">
        <v>0.53285968028419184</v>
      </c>
      <c r="H29" s="980">
        <v>0.39577836411609502</v>
      </c>
      <c r="I29" s="980">
        <v>1.0973936899862824</v>
      </c>
      <c r="J29" s="985">
        <v>0.7</v>
      </c>
      <c r="K29" s="980">
        <v>0.61349693251533743</v>
      </c>
      <c r="L29" s="980">
        <v>0.79113924050632911</v>
      </c>
      <c r="M29" s="980">
        <v>1.5421115065243181</v>
      </c>
      <c r="N29" s="980">
        <v>0</v>
      </c>
      <c r="O29" s="980">
        <v>0</v>
      </c>
      <c r="P29" s="980">
        <v>0.6932409012131715</v>
      </c>
      <c r="Q29" s="980">
        <v>1.5174506828528074</v>
      </c>
      <c r="R29" s="980">
        <v>1.8442622950819672</v>
      </c>
      <c r="S29" s="980">
        <v>1.3215859030837005</v>
      </c>
      <c r="T29" s="980">
        <v>1.7316017316017316</v>
      </c>
      <c r="U29" s="980">
        <v>0.58139534883720934</v>
      </c>
      <c r="V29" s="980">
        <v>0</v>
      </c>
    </row>
    <row r="30" spans="1:159" ht="15" customHeight="1" x14ac:dyDescent="0.25">
      <c r="A30" s="810" t="s">
        <v>866</v>
      </c>
      <c r="B30" s="984">
        <v>1.506870595545764</v>
      </c>
      <c r="C30" s="980">
        <v>1.2166709811027698</v>
      </c>
      <c r="D30" s="980">
        <v>1.8191268191268193</v>
      </c>
      <c r="E30" s="980">
        <v>1.8081073199183437</v>
      </c>
      <c r="F30" s="980">
        <v>0.56224899598393574</v>
      </c>
      <c r="G30" s="980">
        <v>1.2433392539964476</v>
      </c>
      <c r="H30" s="980">
        <v>0.65963060686015829</v>
      </c>
      <c r="I30" s="980">
        <v>1.3717421124828533</v>
      </c>
      <c r="J30" s="985">
        <v>0.9</v>
      </c>
      <c r="K30" s="980">
        <v>0.61349693251533743</v>
      </c>
      <c r="L30" s="980">
        <v>2.0569620253164556</v>
      </c>
      <c r="M30" s="980">
        <v>2.4911032028469751</v>
      </c>
      <c r="N30" s="980">
        <v>0</v>
      </c>
      <c r="O30" s="980">
        <v>0.67681895093062605</v>
      </c>
      <c r="P30" s="980">
        <v>1.733102253032929</v>
      </c>
      <c r="Q30" s="980">
        <v>1.2139605462822458</v>
      </c>
      <c r="R30" s="980">
        <v>1.0245901639344261</v>
      </c>
      <c r="S30" s="980">
        <v>2.643171806167401</v>
      </c>
      <c r="T30" s="980">
        <v>1.5151515151515151</v>
      </c>
      <c r="U30" s="980">
        <v>0</v>
      </c>
      <c r="V30" s="980">
        <v>0</v>
      </c>
    </row>
    <row r="31" spans="1:159" ht="15" customHeight="1" x14ac:dyDescent="0.25">
      <c r="A31" s="810" t="s">
        <v>867</v>
      </c>
      <c r="B31" s="984">
        <v>5.5190724342950759</v>
      </c>
      <c r="C31" s="980">
        <v>3.8312192596427646</v>
      </c>
      <c r="D31" s="980">
        <v>7.0686070686070686</v>
      </c>
      <c r="E31" s="980">
        <v>4.5785943423738695</v>
      </c>
      <c r="F31" s="980">
        <v>4.4176706827309236</v>
      </c>
      <c r="G31" s="980">
        <v>2.8419182948490231</v>
      </c>
      <c r="H31" s="980">
        <v>12.664907651715041</v>
      </c>
      <c r="I31" s="980">
        <v>4.3895747599451296</v>
      </c>
      <c r="J31" s="985">
        <v>2.8</v>
      </c>
      <c r="K31" s="980">
        <v>3.2208588957055215</v>
      </c>
      <c r="L31" s="980">
        <v>2.8481012658227849</v>
      </c>
      <c r="M31" s="980">
        <v>12.218268090154211</v>
      </c>
      <c r="N31" s="980">
        <v>1.1450381679389312</v>
      </c>
      <c r="O31" s="980">
        <v>2.5380710659898478</v>
      </c>
      <c r="P31" s="980">
        <v>8.1455805892547666</v>
      </c>
      <c r="Q31" s="980">
        <v>11.077389984825494</v>
      </c>
      <c r="R31" s="980">
        <v>8.6065573770491799</v>
      </c>
      <c r="S31" s="980">
        <v>9.4713656387665193</v>
      </c>
      <c r="T31" s="980">
        <v>6.0606060606060606</v>
      </c>
      <c r="U31" s="980">
        <v>8.5271317829457356</v>
      </c>
      <c r="V31" s="980">
        <v>1.0266940451745379</v>
      </c>
    </row>
    <row r="32" spans="1:159" ht="15" customHeight="1" x14ac:dyDescent="0.25">
      <c r="A32" s="810" t="s">
        <v>868</v>
      </c>
      <c r="B32" s="984">
        <v>2.6352582298860314</v>
      </c>
      <c r="C32" s="980">
        <v>5.1255500906031575</v>
      </c>
      <c r="D32" s="980">
        <v>3.1704781704781708</v>
      </c>
      <c r="E32" s="980">
        <v>3.7620297462817152</v>
      </c>
      <c r="F32" s="980">
        <v>1.8072289156626504</v>
      </c>
      <c r="G32" s="980">
        <v>4.2628774422735347</v>
      </c>
      <c r="H32" s="980">
        <v>2.2427440633245381</v>
      </c>
      <c r="I32" s="980">
        <v>5.3497942386831276</v>
      </c>
      <c r="J32" s="985">
        <v>4.5</v>
      </c>
      <c r="K32" s="980">
        <v>7.0552147239263796</v>
      </c>
      <c r="L32" s="980">
        <v>4.7468354430379751</v>
      </c>
      <c r="M32" s="980">
        <v>2.6097271648873073</v>
      </c>
      <c r="N32" s="980">
        <v>8.9694656488549622</v>
      </c>
      <c r="O32" s="980">
        <v>2.5380710659898478</v>
      </c>
      <c r="P32" s="980">
        <v>4.852686308492201</v>
      </c>
      <c r="Q32" s="980">
        <v>2.2761760242792106</v>
      </c>
      <c r="R32" s="980">
        <v>5.1229508196721314</v>
      </c>
      <c r="S32" s="980">
        <v>3.303964757709251</v>
      </c>
      <c r="T32" s="980">
        <v>2.3809523809523809</v>
      </c>
      <c r="U32" s="980">
        <v>2.1317829457364339</v>
      </c>
      <c r="V32" s="980">
        <v>11.704312114989733</v>
      </c>
    </row>
    <row r="33" spans="1:159" ht="15" customHeight="1" x14ac:dyDescent="0.25">
      <c r="A33" s="810" t="s">
        <v>869</v>
      </c>
      <c r="B33" s="984">
        <v>20.504455648293295</v>
      </c>
      <c r="C33" s="980">
        <v>7.6624385192855291</v>
      </c>
      <c r="D33" s="980">
        <v>18.061330561330561</v>
      </c>
      <c r="E33" s="980">
        <v>14.931466899970838</v>
      </c>
      <c r="F33" s="980">
        <v>12.369477911646587</v>
      </c>
      <c r="G33" s="980">
        <v>3.374777975133215</v>
      </c>
      <c r="H33" s="980">
        <v>33.773087071240106</v>
      </c>
      <c r="I33" s="980">
        <v>6.3100137174211239</v>
      </c>
      <c r="J33" s="985">
        <v>8.1999999999999993</v>
      </c>
      <c r="K33" s="980">
        <v>7.9754601226993866</v>
      </c>
      <c r="L33" s="980">
        <v>8.5443037974683538</v>
      </c>
      <c r="M33" s="980">
        <v>7.5919335705812578</v>
      </c>
      <c r="N33" s="980">
        <v>8.015267175572518</v>
      </c>
      <c r="O33" s="980">
        <v>6.9373942470389167</v>
      </c>
      <c r="P33" s="980">
        <v>13.518197573656845</v>
      </c>
      <c r="Q33" s="980">
        <v>14.719271623672231</v>
      </c>
      <c r="R33" s="980">
        <v>9.4262295081967213</v>
      </c>
      <c r="S33" s="980">
        <v>14.537444933920703</v>
      </c>
      <c r="T33" s="980">
        <v>18.614718614718615</v>
      </c>
      <c r="U33" s="980">
        <v>18.217054263565892</v>
      </c>
      <c r="V33" s="980">
        <v>2.8747433264887063</v>
      </c>
    </row>
    <row r="34" spans="1:159" ht="15" customHeight="1" x14ac:dyDescent="0.25">
      <c r="A34" s="810" t="s">
        <v>870</v>
      </c>
      <c r="B34" s="984">
        <v>10.045333220353344</v>
      </c>
      <c r="C34" s="980">
        <v>4.4007248252653373</v>
      </c>
      <c r="D34" s="980">
        <v>11.330561330561331</v>
      </c>
      <c r="E34" s="980">
        <v>7.6115485564304457</v>
      </c>
      <c r="F34" s="980">
        <v>6.7871485943775092</v>
      </c>
      <c r="G34" s="980">
        <v>3.9076376554174073</v>
      </c>
      <c r="H34" s="980">
        <v>7.7836411609498679</v>
      </c>
      <c r="I34" s="980">
        <v>6.9958847736625511</v>
      </c>
      <c r="J34" s="985">
        <v>2.7</v>
      </c>
      <c r="K34" s="980">
        <v>10.122699386503067</v>
      </c>
      <c r="L34" s="980">
        <v>5.2215189873417724</v>
      </c>
      <c r="M34" s="980">
        <v>5.8125741399762756</v>
      </c>
      <c r="N34" s="980">
        <v>2.4809160305343512</v>
      </c>
      <c r="O34" s="980">
        <v>3.3840947546531304</v>
      </c>
      <c r="P34" s="980">
        <v>9.1854419410745241</v>
      </c>
      <c r="Q34" s="980">
        <v>11.987860394537178</v>
      </c>
      <c r="R34" s="980">
        <v>9.6311475409836067</v>
      </c>
      <c r="S34" s="980">
        <v>7.929515418502203</v>
      </c>
      <c r="T34" s="980">
        <v>12.337662337662337</v>
      </c>
      <c r="U34" s="980">
        <v>6.5891472868217065</v>
      </c>
      <c r="V34" s="980">
        <v>3.2854209445585218</v>
      </c>
    </row>
    <row r="35" spans="1:159" ht="15" customHeight="1" x14ac:dyDescent="0.25">
      <c r="A35" s="810" t="s">
        <v>871</v>
      </c>
      <c r="B35" s="984">
        <v>9.4394780324535024</v>
      </c>
      <c r="C35" s="980">
        <v>17.551126067822935</v>
      </c>
      <c r="D35" s="980">
        <v>10.862785862785863</v>
      </c>
      <c r="E35" s="980">
        <v>11.781860600758238</v>
      </c>
      <c r="F35" s="980">
        <v>28.112449799196789</v>
      </c>
      <c r="G35" s="980">
        <v>3.374777975133215</v>
      </c>
      <c r="H35" s="980">
        <v>8.047493403693931</v>
      </c>
      <c r="I35" s="980">
        <v>9.6021947873799718</v>
      </c>
      <c r="J35" s="985">
        <v>26.2</v>
      </c>
      <c r="K35" s="980">
        <v>9.3558282208588963</v>
      </c>
      <c r="L35" s="980">
        <v>8.3860759493670898</v>
      </c>
      <c r="M35" s="980">
        <v>11.387900355871885</v>
      </c>
      <c r="N35" s="980">
        <v>17.748091603053435</v>
      </c>
      <c r="O35" s="980">
        <v>6.7681895093062607</v>
      </c>
      <c r="P35" s="980">
        <v>9.3587521663778173</v>
      </c>
      <c r="Q35" s="980">
        <v>11.684370257966616</v>
      </c>
      <c r="R35" s="980">
        <v>24.385245901639344</v>
      </c>
      <c r="S35" s="980">
        <v>16.299559471365637</v>
      </c>
      <c r="T35" s="980">
        <v>14.935064935064934</v>
      </c>
      <c r="U35" s="980">
        <v>30.426356589147286</v>
      </c>
      <c r="V35" s="980">
        <v>10.266940451745379</v>
      </c>
    </row>
    <row r="36" spans="1:159" ht="15" customHeight="1" x14ac:dyDescent="0.25">
      <c r="A36" s="810" t="s">
        <v>872</v>
      </c>
      <c r="B36" s="984">
        <v>2.1211992825770736</v>
      </c>
      <c r="C36" s="980">
        <v>2.6663215117784107</v>
      </c>
      <c r="D36" s="980">
        <v>1.6632016632016633</v>
      </c>
      <c r="E36" s="980">
        <v>1.8955963837853602</v>
      </c>
      <c r="F36" s="980">
        <v>1.7269076305220885</v>
      </c>
      <c r="G36" s="980">
        <v>1.2433392539964476</v>
      </c>
      <c r="H36" s="980">
        <v>2.3746701846965697</v>
      </c>
      <c r="I36" s="980">
        <v>3.017832647462277</v>
      </c>
      <c r="J36" s="985">
        <v>1.7</v>
      </c>
      <c r="K36" s="980">
        <v>2.7607361963190185</v>
      </c>
      <c r="L36" s="980">
        <v>2.3734177215189876</v>
      </c>
      <c r="M36" s="980">
        <v>1.1862396204033214</v>
      </c>
      <c r="N36" s="980">
        <v>0.76335877862595414</v>
      </c>
      <c r="O36" s="980">
        <v>1.6920473773265652</v>
      </c>
      <c r="P36" s="980">
        <v>3.2928942807625647</v>
      </c>
      <c r="Q36" s="980">
        <v>1.6691957511380879</v>
      </c>
      <c r="R36" s="980">
        <v>2.8688524590163933</v>
      </c>
      <c r="S36" s="980">
        <v>3.0837004405286343</v>
      </c>
      <c r="T36" s="980">
        <v>1.2987012987012987</v>
      </c>
      <c r="U36" s="980">
        <v>0.77519379844961245</v>
      </c>
      <c r="V36" s="980">
        <v>5.1334702258726894</v>
      </c>
    </row>
    <row r="37" spans="1:159" s="470" customFormat="1" ht="15" customHeight="1" x14ac:dyDescent="0.25">
      <c r="A37" s="810" t="s">
        <v>873</v>
      </c>
      <c r="B37" s="984">
        <v>4.4853055402561823</v>
      </c>
      <c r="C37" s="980">
        <v>3.4429200103546465</v>
      </c>
      <c r="D37" s="980">
        <v>3.3264033264033266</v>
      </c>
      <c r="E37" s="980">
        <v>2.9163021289005542</v>
      </c>
      <c r="F37" s="980">
        <v>1.8072289156626504</v>
      </c>
      <c r="G37" s="980">
        <v>3.374777975133215</v>
      </c>
      <c r="H37" s="980">
        <v>2.9023746701846966</v>
      </c>
      <c r="I37" s="980">
        <v>3.5665294924554183</v>
      </c>
      <c r="J37" s="985">
        <v>2.6</v>
      </c>
      <c r="K37" s="980">
        <v>2.9141104294478524</v>
      </c>
      <c r="L37" s="980">
        <v>1.740506329113924</v>
      </c>
      <c r="M37" s="980">
        <v>2.0166073546856467</v>
      </c>
      <c r="N37" s="980">
        <v>5.343511450381679</v>
      </c>
      <c r="O37" s="980">
        <v>10.829103214890017</v>
      </c>
      <c r="P37" s="980">
        <v>3.119584055459272</v>
      </c>
      <c r="Q37" s="980">
        <v>3.6418816388467374</v>
      </c>
      <c r="R37" s="980">
        <v>4.0983606557377046</v>
      </c>
      <c r="S37" s="980">
        <v>3.5242290748898681</v>
      </c>
      <c r="T37" s="980">
        <v>4.7619047619047619</v>
      </c>
      <c r="U37" s="980">
        <v>4.4573643410852712</v>
      </c>
      <c r="V37" s="980">
        <v>1.4373716632443532</v>
      </c>
      <c r="W37" s="674"/>
      <c r="X37" s="674"/>
      <c r="Y37" s="674"/>
      <c r="Z37" s="674"/>
      <c r="AA37" s="674"/>
      <c r="AB37" s="674"/>
      <c r="AC37" s="674"/>
      <c r="AD37" s="674"/>
      <c r="AE37" s="674"/>
      <c r="AF37" s="674"/>
      <c r="AG37" s="674"/>
      <c r="AH37" s="674"/>
      <c r="AI37" s="674"/>
      <c r="AJ37" s="674"/>
      <c r="AK37" s="674"/>
      <c r="AL37" s="674"/>
      <c r="AM37" s="674"/>
      <c r="AN37" s="674"/>
      <c r="AO37" s="674"/>
      <c r="AP37" s="674"/>
      <c r="AQ37" s="674"/>
      <c r="AR37" s="674"/>
      <c r="AS37" s="674"/>
      <c r="AT37" s="674"/>
      <c r="AU37" s="674"/>
      <c r="AV37" s="674"/>
      <c r="AW37" s="674"/>
      <c r="AX37" s="674"/>
      <c r="AY37" s="674"/>
      <c r="AZ37" s="674"/>
      <c r="BA37" s="674"/>
      <c r="BB37" s="674"/>
      <c r="BC37" s="674"/>
      <c r="BD37" s="674"/>
      <c r="BE37" s="674"/>
      <c r="BF37" s="674"/>
      <c r="BG37" s="674"/>
      <c r="BH37" s="674"/>
      <c r="BI37" s="674"/>
      <c r="BJ37" s="674"/>
      <c r="BK37" s="674"/>
      <c r="BL37" s="674"/>
      <c r="BM37" s="674"/>
      <c r="BN37" s="674"/>
      <c r="BO37" s="674"/>
      <c r="BP37" s="674"/>
      <c r="BQ37" s="674"/>
      <c r="BR37" s="674"/>
      <c r="BS37" s="674"/>
      <c r="BT37" s="674"/>
      <c r="BU37" s="674"/>
      <c r="BV37" s="674"/>
      <c r="BW37" s="674"/>
      <c r="BX37" s="674"/>
      <c r="BY37" s="674"/>
      <c r="BZ37" s="674"/>
      <c r="CA37" s="674"/>
      <c r="CB37" s="674"/>
      <c r="CC37" s="674"/>
      <c r="CD37" s="674"/>
      <c r="CE37" s="674"/>
      <c r="CF37" s="674"/>
      <c r="CG37" s="674"/>
      <c r="CH37" s="674"/>
      <c r="CI37" s="674"/>
      <c r="CJ37" s="674"/>
      <c r="CK37" s="674"/>
      <c r="CL37" s="674"/>
      <c r="CM37" s="674"/>
      <c r="CN37" s="674"/>
      <c r="CO37" s="674"/>
      <c r="CP37" s="674"/>
      <c r="CQ37" s="674"/>
      <c r="CR37" s="674"/>
      <c r="CS37" s="674"/>
      <c r="CT37" s="674"/>
      <c r="CU37" s="674"/>
      <c r="CV37" s="674"/>
      <c r="CW37" s="674"/>
      <c r="CX37" s="674"/>
      <c r="CY37" s="674"/>
      <c r="CZ37" s="674"/>
      <c r="DA37" s="674"/>
      <c r="DB37" s="674"/>
      <c r="DC37" s="674"/>
      <c r="DD37" s="674"/>
      <c r="DE37" s="674"/>
      <c r="DF37" s="674"/>
      <c r="DG37" s="674"/>
      <c r="DH37" s="674"/>
      <c r="DI37" s="674"/>
      <c r="DJ37" s="674"/>
      <c r="DK37" s="674"/>
      <c r="DL37" s="674"/>
      <c r="DM37" s="674"/>
      <c r="DN37" s="674"/>
      <c r="DO37" s="674"/>
      <c r="DP37" s="674"/>
      <c r="DQ37" s="674"/>
      <c r="DR37" s="674"/>
      <c r="DS37" s="674"/>
      <c r="DT37" s="674"/>
      <c r="DU37" s="674"/>
      <c r="DV37" s="674"/>
      <c r="DW37" s="674"/>
      <c r="DX37" s="674"/>
      <c r="DY37" s="674"/>
      <c r="DZ37" s="674"/>
      <c r="EA37" s="674"/>
      <c r="EB37" s="674"/>
      <c r="EC37" s="674"/>
      <c r="ED37" s="674"/>
      <c r="EE37" s="674"/>
      <c r="EF37" s="674"/>
      <c r="EG37" s="674"/>
      <c r="EH37" s="674"/>
      <c r="EI37" s="674"/>
      <c r="EJ37" s="674"/>
      <c r="EK37" s="674"/>
      <c r="EL37" s="674"/>
      <c r="EM37" s="674"/>
      <c r="EN37" s="674"/>
      <c r="EO37" s="674"/>
      <c r="EP37" s="674"/>
      <c r="EQ37" s="674"/>
      <c r="ER37" s="674"/>
      <c r="ES37" s="674"/>
      <c r="ET37" s="674"/>
      <c r="EU37" s="674"/>
      <c r="EV37" s="674"/>
      <c r="EW37" s="674"/>
      <c r="EX37" s="674"/>
      <c r="EY37" s="674"/>
      <c r="EZ37" s="674"/>
      <c r="FA37" s="674"/>
      <c r="FB37" s="674"/>
      <c r="FC37" s="674"/>
    </row>
    <row r="38" spans="1:159" s="470" customFormat="1" ht="15" customHeight="1" x14ac:dyDescent="0.25">
      <c r="A38" s="811" t="s">
        <v>218</v>
      </c>
      <c r="B38" s="986">
        <v>2.9233572003558872</v>
      </c>
      <c r="C38" s="987">
        <v>3.2099404607817759</v>
      </c>
      <c r="D38" s="987">
        <v>3.0405405405405408</v>
      </c>
      <c r="E38" s="987">
        <v>3.557888597258676</v>
      </c>
      <c r="F38" s="987">
        <v>1.4457831325301205</v>
      </c>
      <c r="G38" s="987">
        <v>4.9733570159857905</v>
      </c>
      <c r="H38" s="987">
        <v>2.6385224274406331</v>
      </c>
      <c r="I38" s="987">
        <v>4.6639231824417013</v>
      </c>
      <c r="J38" s="985">
        <v>2.2000000000000002</v>
      </c>
      <c r="K38" s="987">
        <v>3.9877300613496933</v>
      </c>
      <c r="L38" s="987">
        <v>3.0063291139240507</v>
      </c>
      <c r="M38" s="987">
        <v>3.2028469750889679</v>
      </c>
      <c r="N38" s="987">
        <v>4.1984732824427482</v>
      </c>
      <c r="O38" s="987">
        <v>4.5685279187817258</v>
      </c>
      <c r="P38" s="987">
        <v>4.5060658578856154</v>
      </c>
      <c r="Q38" s="987">
        <v>1.8209408194233687</v>
      </c>
      <c r="R38" s="987">
        <v>2.2540983606557377</v>
      </c>
      <c r="S38" s="987">
        <v>1.1013215859030838</v>
      </c>
      <c r="T38" s="987">
        <v>3.2467532467532463</v>
      </c>
      <c r="U38" s="987">
        <v>3.1007751937984498</v>
      </c>
      <c r="V38" s="987">
        <v>2.0533880903490758</v>
      </c>
      <c r="W38" s="674"/>
      <c r="X38" s="674"/>
      <c r="Y38" s="674"/>
      <c r="Z38" s="674"/>
      <c r="AA38" s="674"/>
      <c r="AB38" s="674"/>
      <c r="AC38" s="674"/>
      <c r="AD38" s="674"/>
      <c r="AE38" s="674"/>
      <c r="AF38" s="674"/>
      <c r="AG38" s="674"/>
      <c r="AH38" s="674"/>
      <c r="AI38" s="674"/>
      <c r="AJ38" s="674"/>
      <c r="AK38" s="674"/>
      <c r="AL38" s="674"/>
      <c r="AM38" s="674"/>
      <c r="AN38" s="674"/>
      <c r="AO38" s="674"/>
      <c r="AP38" s="674"/>
      <c r="AQ38" s="674"/>
      <c r="AR38" s="674"/>
      <c r="AS38" s="674"/>
      <c r="AT38" s="674"/>
      <c r="AU38" s="674"/>
      <c r="AV38" s="674"/>
      <c r="AW38" s="674"/>
      <c r="AX38" s="674"/>
      <c r="AY38" s="674"/>
      <c r="AZ38" s="674"/>
      <c r="BA38" s="674"/>
      <c r="BB38" s="674"/>
      <c r="BC38" s="674"/>
      <c r="BD38" s="674"/>
      <c r="BE38" s="674"/>
      <c r="BF38" s="674"/>
      <c r="BG38" s="674"/>
      <c r="BH38" s="674"/>
      <c r="BI38" s="674"/>
      <c r="BJ38" s="674"/>
      <c r="BK38" s="674"/>
      <c r="BL38" s="674"/>
      <c r="BM38" s="674"/>
      <c r="BN38" s="674"/>
      <c r="BO38" s="674"/>
      <c r="BP38" s="674"/>
      <c r="BQ38" s="674"/>
      <c r="BR38" s="674"/>
      <c r="BS38" s="674"/>
      <c r="BT38" s="674"/>
      <c r="BU38" s="674"/>
      <c r="BV38" s="674"/>
      <c r="BW38" s="674"/>
      <c r="BX38" s="674"/>
      <c r="BY38" s="674"/>
      <c r="BZ38" s="674"/>
      <c r="CA38" s="674"/>
      <c r="CB38" s="674"/>
      <c r="CC38" s="674"/>
      <c r="CD38" s="674"/>
      <c r="CE38" s="674"/>
      <c r="CF38" s="674"/>
      <c r="CG38" s="674"/>
      <c r="CH38" s="674"/>
      <c r="CI38" s="674"/>
      <c r="CJ38" s="674"/>
      <c r="CK38" s="674"/>
      <c r="CL38" s="674"/>
      <c r="CM38" s="674"/>
      <c r="CN38" s="674"/>
      <c r="CO38" s="674"/>
      <c r="CP38" s="674"/>
      <c r="CQ38" s="674"/>
      <c r="CR38" s="674"/>
      <c r="CS38" s="674"/>
      <c r="CT38" s="674"/>
      <c r="CU38" s="674"/>
      <c r="CV38" s="674"/>
      <c r="CW38" s="674"/>
      <c r="CX38" s="674"/>
      <c r="CY38" s="674"/>
      <c r="CZ38" s="674"/>
      <c r="DA38" s="674"/>
      <c r="DB38" s="674"/>
      <c r="DC38" s="674"/>
      <c r="DD38" s="674"/>
      <c r="DE38" s="674"/>
      <c r="DF38" s="674"/>
      <c r="DG38" s="674"/>
      <c r="DH38" s="674"/>
      <c r="DI38" s="674"/>
      <c r="DJ38" s="674"/>
      <c r="DK38" s="674"/>
      <c r="DL38" s="674"/>
      <c r="DM38" s="674"/>
      <c r="DN38" s="674"/>
      <c r="DO38" s="674"/>
      <c r="DP38" s="674"/>
      <c r="DQ38" s="674"/>
      <c r="DR38" s="674"/>
      <c r="DS38" s="674"/>
      <c r="DT38" s="674"/>
      <c r="DU38" s="674"/>
      <c r="DV38" s="674"/>
      <c r="DW38" s="674"/>
      <c r="DX38" s="674"/>
      <c r="DY38" s="674"/>
      <c r="DZ38" s="674"/>
      <c r="EA38" s="674"/>
      <c r="EB38" s="674"/>
      <c r="EC38" s="674"/>
      <c r="ED38" s="674"/>
      <c r="EE38" s="674"/>
      <c r="EF38" s="674"/>
      <c r="EG38" s="674"/>
      <c r="EH38" s="674"/>
      <c r="EI38" s="674"/>
      <c r="EJ38" s="674"/>
      <c r="EK38" s="674"/>
      <c r="EL38" s="674"/>
      <c r="EM38" s="674"/>
      <c r="EN38" s="674"/>
      <c r="EO38" s="674"/>
      <c r="EP38" s="674"/>
      <c r="EQ38" s="674"/>
      <c r="ER38" s="674"/>
      <c r="ES38" s="674"/>
      <c r="ET38" s="674"/>
      <c r="EU38" s="674"/>
      <c r="EV38" s="674"/>
      <c r="EW38" s="674"/>
      <c r="EX38" s="674"/>
      <c r="EY38" s="674"/>
      <c r="EZ38" s="674"/>
      <c r="FA38" s="674"/>
      <c r="FB38" s="674"/>
      <c r="FC38" s="674"/>
    </row>
    <row r="39" spans="1:159" s="807" customFormat="1" ht="15" customHeight="1" x14ac:dyDescent="0.25">
      <c r="A39" s="811" t="s">
        <v>200</v>
      </c>
      <c r="B39" s="986">
        <v>1.5111073451114971</v>
      </c>
      <c r="C39" s="987">
        <v>1.6049702303908879</v>
      </c>
      <c r="D39" s="987">
        <v>0.96153846153846156</v>
      </c>
      <c r="E39" s="987">
        <v>1.1373578302712162</v>
      </c>
      <c r="F39" s="987">
        <v>1.0040160642570282</v>
      </c>
      <c r="G39" s="987">
        <v>4.0852575488454708</v>
      </c>
      <c r="H39" s="987">
        <v>0.79155672823219003</v>
      </c>
      <c r="I39" s="987">
        <v>2.0576131687242798</v>
      </c>
      <c r="J39" s="985">
        <v>2</v>
      </c>
      <c r="K39" s="987">
        <v>1.9938650306748467</v>
      </c>
      <c r="L39" s="987">
        <v>2.0569620253164556</v>
      </c>
      <c r="M39" s="987">
        <v>1.7793594306049825</v>
      </c>
      <c r="N39" s="987">
        <v>1.3358778625954197</v>
      </c>
      <c r="O39" s="987">
        <v>1.1844331641285957</v>
      </c>
      <c r="P39" s="987">
        <v>0.86655112651646449</v>
      </c>
      <c r="Q39" s="987">
        <v>1.062215477996965</v>
      </c>
      <c r="R39" s="987">
        <v>1.4344262295081966</v>
      </c>
      <c r="S39" s="987">
        <v>0</v>
      </c>
      <c r="T39" s="987">
        <v>1.0822510822510822</v>
      </c>
      <c r="U39" s="987">
        <v>1.5503875968992249</v>
      </c>
      <c r="V39" s="987">
        <v>0</v>
      </c>
      <c r="W39" s="459"/>
      <c r="X39" s="459"/>
      <c r="Y39" s="459"/>
      <c r="Z39" s="459"/>
      <c r="AA39" s="459"/>
      <c r="AB39" s="459"/>
      <c r="AC39" s="459"/>
      <c r="AD39" s="459"/>
      <c r="AE39" s="459"/>
      <c r="AF39" s="459"/>
      <c r="AG39" s="459"/>
      <c r="AH39" s="459"/>
      <c r="AI39" s="459"/>
      <c r="AJ39" s="459"/>
      <c r="AK39" s="459"/>
      <c r="AL39" s="459"/>
      <c r="AM39" s="459"/>
      <c r="AN39" s="459"/>
      <c r="AO39" s="459"/>
      <c r="AP39" s="459"/>
      <c r="AQ39" s="459"/>
      <c r="AR39" s="459"/>
      <c r="AS39" s="459"/>
      <c r="AT39" s="459"/>
      <c r="AU39" s="459"/>
      <c r="AV39" s="459"/>
      <c r="AW39" s="459"/>
      <c r="AX39" s="459"/>
      <c r="AY39" s="459"/>
      <c r="AZ39" s="459"/>
      <c r="BA39" s="459"/>
      <c r="BB39" s="459"/>
      <c r="BC39" s="459"/>
      <c r="BD39" s="459"/>
      <c r="BE39" s="459"/>
      <c r="BF39" s="459"/>
      <c r="BG39" s="459"/>
      <c r="BH39" s="459"/>
      <c r="BI39" s="459"/>
      <c r="BJ39" s="459"/>
      <c r="BK39" s="459"/>
      <c r="BL39" s="459"/>
      <c r="BM39" s="459"/>
      <c r="BN39" s="459"/>
      <c r="BO39" s="459"/>
      <c r="BP39" s="459"/>
      <c r="BQ39" s="459"/>
      <c r="BR39" s="459"/>
      <c r="BS39" s="459"/>
      <c r="BT39" s="459"/>
      <c r="BU39" s="459"/>
      <c r="BV39" s="459"/>
      <c r="BW39" s="459"/>
      <c r="BX39" s="459"/>
      <c r="BY39" s="459"/>
      <c r="BZ39" s="459"/>
      <c r="CA39" s="459"/>
      <c r="CB39" s="459"/>
      <c r="CC39" s="459"/>
      <c r="CD39" s="459"/>
      <c r="CE39" s="459"/>
      <c r="CF39" s="459"/>
      <c r="CG39" s="459"/>
      <c r="CH39" s="459"/>
      <c r="CI39" s="459"/>
      <c r="CJ39" s="459"/>
      <c r="CK39" s="459"/>
      <c r="CL39" s="459"/>
      <c r="CM39" s="459"/>
      <c r="CN39" s="459"/>
      <c r="CO39" s="459"/>
      <c r="CP39" s="459"/>
      <c r="CQ39" s="459"/>
      <c r="CR39" s="459"/>
      <c r="CS39" s="459"/>
      <c r="CT39" s="459"/>
      <c r="CU39" s="459"/>
      <c r="CV39" s="459"/>
      <c r="CW39" s="459"/>
      <c r="CX39" s="459"/>
      <c r="CY39" s="459"/>
      <c r="CZ39" s="459"/>
      <c r="DA39" s="459"/>
      <c r="DB39" s="459"/>
      <c r="DC39" s="459"/>
      <c r="DD39" s="459"/>
      <c r="DE39" s="459"/>
      <c r="DF39" s="459"/>
      <c r="DG39" s="459"/>
      <c r="DH39" s="459"/>
      <c r="DI39" s="459"/>
      <c r="DJ39" s="459"/>
      <c r="DK39" s="459"/>
      <c r="DL39" s="459"/>
      <c r="DM39" s="459"/>
      <c r="DN39" s="459"/>
      <c r="DO39" s="459"/>
      <c r="DP39" s="459"/>
      <c r="DQ39" s="459"/>
      <c r="DR39" s="459"/>
      <c r="DS39" s="459"/>
      <c r="DT39" s="459"/>
      <c r="DU39" s="459"/>
      <c r="DV39" s="459"/>
      <c r="DW39" s="459"/>
      <c r="DX39" s="459"/>
      <c r="DY39" s="459"/>
      <c r="DZ39" s="459"/>
      <c r="EA39" s="459"/>
      <c r="EB39" s="459"/>
      <c r="EC39" s="459"/>
      <c r="ED39" s="459"/>
      <c r="EE39" s="459"/>
      <c r="EF39" s="459"/>
      <c r="EG39" s="459"/>
      <c r="EH39" s="459"/>
      <c r="EI39" s="459"/>
      <c r="EJ39" s="459"/>
      <c r="EK39" s="459"/>
      <c r="EL39" s="459"/>
      <c r="EM39" s="459"/>
      <c r="EN39" s="459"/>
      <c r="EO39" s="459"/>
      <c r="EP39" s="459"/>
      <c r="EQ39" s="459"/>
      <c r="ER39" s="459"/>
      <c r="ES39" s="459"/>
      <c r="ET39" s="459"/>
      <c r="EU39" s="459"/>
      <c r="EV39" s="459"/>
      <c r="EW39" s="459"/>
      <c r="EX39" s="459"/>
      <c r="EY39" s="459"/>
      <c r="EZ39" s="459"/>
      <c r="FA39" s="459"/>
      <c r="FB39" s="459"/>
      <c r="FC39" s="459"/>
    </row>
    <row r="40" spans="1:159" ht="14.25" customHeight="1" x14ac:dyDescent="0.25">
      <c r="A40" s="812" t="s">
        <v>874</v>
      </c>
      <c r="B40" s="795"/>
      <c r="C40" s="795"/>
      <c r="D40" s="795"/>
      <c r="E40" s="795"/>
      <c r="F40" s="795"/>
      <c r="G40" s="795"/>
      <c r="H40" s="795"/>
      <c r="I40" s="795"/>
      <c r="J40" s="795"/>
      <c r="K40" s="795"/>
      <c r="L40" s="795"/>
      <c r="M40" s="795"/>
      <c r="N40" s="795"/>
      <c r="O40" s="795"/>
      <c r="P40" s="795"/>
      <c r="Q40" s="795"/>
      <c r="R40" s="813"/>
      <c r="S40" s="795"/>
      <c r="T40" s="795"/>
      <c r="U40" s="795"/>
      <c r="V40" s="814"/>
    </row>
    <row r="41" spans="1:159" hidden="1" x14ac:dyDescent="0.25">
      <c r="A41" s="810" t="s">
        <v>1421</v>
      </c>
      <c r="B41" s="801" t="s">
        <v>1422</v>
      </c>
      <c r="C41" s="801" t="s">
        <v>1423</v>
      </c>
      <c r="D41" s="801" t="s">
        <v>1424</v>
      </c>
      <c r="E41" s="801" t="s">
        <v>1428</v>
      </c>
      <c r="F41" s="801" t="s">
        <v>1429</v>
      </c>
      <c r="G41" s="801" t="s">
        <v>1430</v>
      </c>
      <c r="H41" s="801" t="s">
        <v>1431</v>
      </c>
      <c r="I41" s="801" t="s">
        <v>1432</v>
      </c>
      <c r="J41" s="801" t="s">
        <v>1445</v>
      </c>
      <c r="K41" s="801" t="s">
        <v>1446</v>
      </c>
      <c r="L41" s="801" t="s">
        <v>1447</v>
      </c>
      <c r="M41" s="801" t="s">
        <v>1448</v>
      </c>
      <c r="N41" s="801" t="s">
        <v>1449</v>
      </c>
      <c r="O41" s="801" t="s">
        <v>1450</v>
      </c>
      <c r="P41" s="801" t="s">
        <v>1451</v>
      </c>
      <c r="Q41" s="801" t="s">
        <v>1452</v>
      </c>
      <c r="R41" s="815" t="s">
        <v>1453</v>
      </c>
      <c r="S41" s="801" t="s">
        <v>1454</v>
      </c>
      <c r="T41" s="801" t="s">
        <v>1455</v>
      </c>
      <c r="U41" s="801" t="s">
        <v>1456</v>
      </c>
      <c r="V41" s="801" t="s">
        <v>1457</v>
      </c>
    </row>
    <row r="42" spans="1:159" x14ac:dyDescent="0.25">
      <c r="A42" s="810" t="s">
        <v>875</v>
      </c>
      <c r="B42" s="980">
        <v>12.635399454871557</v>
      </c>
      <c r="C42" s="980">
        <v>5.4620761066528605</v>
      </c>
      <c r="D42" s="980">
        <v>15.774428274428272</v>
      </c>
      <c r="E42" s="980">
        <v>13.094196558763487</v>
      </c>
      <c r="F42" s="980">
        <v>8.6746987951807224</v>
      </c>
      <c r="G42" s="980">
        <v>6.3943161634103021</v>
      </c>
      <c r="H42" s="980">
        <v>40.765171503957781</v>
      </c>
      <c r="I42" s="980">
        <v>16.049382716049383</v>
      </c>
      <c r="J42" s="980">
        <v>4.84</v>
      </c>
      <c r="K42" s="980">
        <v>13.496932515337424</v>
      </c>
      <c r="L42" s="980">
        <v>5.3797468354430382</v>
      </c>
      <c r="M42" s="980">
        <v>11.981020166073547</v>
      </c>
      <c r="N42" s="980">
        <v>8.5877862595419856</v>
      </c>
      <c r="O42" s="980">
        <v>26.734348561759731</v>
      </c>
      <c r="P42" s="980">
        <v>15.251299826689774</v>
      </c>
      <c r="Q42" s="980">
        <v>14.264036418816389</v>
      </c>
      <c r="R42" s="988">
        <v>10.040983606557377</v>
      </c>
      <c r="S42" s="980">
        <v>9.6916299559471373</v>
      </c>
      <c r="T42" s="980">
        <v>14.935064935064934</v>
      </c>
      <c r="U42" s="980">
        <v>8.3333333333333321</v>
      </c>
      <c r="V42" s="980">
        <v>4.3121149897330593</v>
      </c>
    </row>
    <row r="43" spans="1:159" x14ac:dyDescent="0.25">
      <c r="A43" s="810" t="s">
        <v>876</v>
      </c>
      <c r="B43" s="980">
        <v>19.662754734567638</v>
      </c>
      <c r="C43" s="980">
        <v>13.952886357753041</v>
      </c>
      <c r="D43" s="980">
        <v>24.506237006237004</v>
      </c>
      <c r="E43" s="980">
        <v>18.372703412073491</v>
      </c>
      <c r="F43" s="980">
        <v>32.168674698795179</v>
      </c>
      <c r="G43" s="980">
        <v>36.412078152753111</v>
      </c>
      <c r="H43" s="980">
        <v>8.7071240105540895</v>
      </c>
      <c r="I43" s="980">
        <v>16.323731138545952</v>
      </c>
      <c r="J43" s="980">
        <v>10.8</v>
      </c>
      <c r="K43" s="980">
        <v>10.122699386503067</v>
      </c>
      <c r="L43" s="980">
        <v>14.873417721518987</v>
      </c>
      <c r="M43" s="980">
        <v>20.996441281138789</v>
      </c>
      <c r="N43" s="980">
        <v>5.7251908396946565</v>
      </c>
      <c r="O43" s="980">
        <v>11.167512690355331</v>
      </c>
      <c r="P43" s="980">
        <v>23.39688041594454</v>
      </c>
      <c r="Q43" s="980">
        <v>30.197268588770864</v>
      </c>
      <c r="R43" s="988">
        <v>30.942622950819672</v>
      </c>
      <c r="S43" s="980">
        <v>37.004405286343612</v>
      </c>
      <c r="T43" s="980">
        <v>28.138528138528141</v>
      </c>
      <c r="U43" s="980">
        <v>45.155038759689923</v>
      </c>
      <c r="V43" s="980">
        <v>7.3921971252566738</v>
      </c>
    </row>
    <row r="44" spans="1:159" x14ac:dyDescent="0.25">
      <c r="A44" s="810" t="s">
        <v>877</v>
      </c>
      <c r="B44" s="989">
        <v>15.941476365998671</v>
      </c>
      <c r="C44" s="989">
        <v>20.346880662697387</v>
      </c>
      <c r="D44" s="989">
        <v>16.268191268191266</v>
      </c>
      <c r="E44" s="989">
        <v>14.435695538057743</v>
      </c>
      <c r="F44" s="989">
        <v>9.2771084337349397</v>
      </c>
      <c r="G44" s="989">
        <v>4.7957371225577266</v>
      </c>
      <c r="H44" s="989">
        <v>10.949868073878628</v>
      </c>
      <c r="I44" s="989">
        <v>13.168724279835391</v>
      </c>
      <c r="J44" s="989">
        <v>13.05</v>
      </c>
      <c r="K44" s="989">
        <v>17.94478527607362</v>
      </c>
      <c r="L44" s="989">
        <v>8.5443037974683538</v>
      </c>
      <c r="M44" s="989">
        <v>28.46975088967972</v>
      </c>
      <c r="N44" s="989">
        <v>12.977099236641221</v>
      </c>
      <c r="O44" s="989">
        <v>14.551607445008461</v>
      </c>
      <c r="P44" s="989">
        <v>15.597920277296359</v>
      </c>
      <c r="Q44" s="989">
        <v>20.485584218512898</v>
      </c>
      <c r="R44" s="990">
        <v>7.9918032786885256</v>
      </c>
      <c r="S44" s="989">
        <v>11.674008810572687</v>
      </c>
      <c r="T44" s="989">
        <v>17.748917748917751</v>
      </c>
      <c r="U44" s="989">
        <v>12.596899224806201</v>
      </c>
      <c r="V44" s="989">
        <v>6.7761806981519515</v>
      </c>
    </row>
    <row r="45" spans="1:159" x14ac:dyDescent="0.25">
      <c r="A45" s="810" t="s">
        <v>878</v>
      </c>
      <c r="B45" s="989">
        <v>13.357059130901439</v>
      </c>
      <c r="C45" s="989">
        <v>14.625938389852447</v>
      </c>
      <c r="D45" s="989">
        <v>12.006237006237006</v>
      </c>
      <c r="E45" s="989">
        <v>13.619130941965588</v>
      </c>
      <c r="F45" s="989">
        <v>16.947791164658636</v>
      </c>
      <c r="G45" s="989">
        <v>8.1705150976909415</v>
      </c>
      <c r="H45" s="989">
        <v>12.401055408970976</v>
      </c>
      <c r="I45" s="989">
        <v>9.4650205761316872</v>
      </c>
      <c r="J45" s="989">
        <v>31.72</v>
      </c>
      <c r="K45" s="989">
        <v>11.042944785276074</v>
      </c>
      <c r="L45" s="989">
        <v>11.550632911392405</v>
      </c>
      <c r="M45" s="989">
        <v>8.7781731909845782</v>
      </c>
      <c r="N45" s="989">
        <v>21.755725190839694</v>
      </c>
      <c r="O45" s="989">
        <v>16.920473773265652</v>
      </c>
      <c r="P45" s="989">
        <v>10.051993067590988</v>
      </c>
      <c r="Q45" s="989">
        <v>10.166919575113809</v>
      </c>
      <c r="R45" s="990">
        <v>14.344262295081966</v>
      </c>
      <c r="S45" s="989">
        <v>9.4713656387665193</v>
      </c>
      <c r="T45" s="989">
        <v>13.203463203463203</v>
      </c>
      <c r="U45" s="989">
        <v>13.75968992248062</v>
      </c>
      <c r="V45" s="989">
        <v>24.024640657084191</v>
      </c>
    </row>
    <row r="46" spans="1:159" x14ac:dyDescent="0.25">
      <c r="A46" s="810" t="s">
        <v>879</v>
      </c>
      <c r="B46" s="989">
        <v>14.934542219209423</v>
      </c>
      <c r="C46" s="989">
        <v>10.665286047113643</v>
      </c>
      <c r="D46" s="989">
        <v>13.929313929313929</v>
      </c>
      <c r="E46" s="989">
        <v>12.131816856226305</v>
      </c>
      <c r="F46" s="989">
        <v>9.0763052208835333</v>
      </c>
      <c r="G46" s="989">
        <v>7.104795737122557</v>
      </c>
      <c r="H46" s="989">
        <v>6.0686015831134563</v>
      </c>
      <c r="I46" s="989">
        <v>7.270233196159122</v>
      </c>
      <c r="J46" s="989">
        <v>4.6100000000000003</v>
      </c>
      <c r="K46" s="989">
        <v>9.6625766871165641</v>
      </c>
      <c r="L46" s="989">
        <v>8.5443037974683538</v>
      </c>
      <c r="M46" s="989">
        <v>13.167259786476867</v>
      </c>
      <c r="N46" s="989">
        <v>6.8702290076335881</v>
      </c>
      <c r="O46" s="989">
        <v>6.091370558375635</v>
      </c>
      <c r="P46" s="989">
        <v>12.305025996533796</v>
      </c>
      <c r="Q46" s="989">
        <v>15.326251896813353</v>
      </c>
      <c r="R46" s="990">
        <v>15.163934426229508</v>
      </c>
      <c r="S46" s="989">
        <v>14.977973568281937</v>
      </c>
      <c r="T46" s="989">
        <v>12.337662337662337</v>
      </c>
      <c r="U46" s="989">
        <v>9.3023255813953494</v>
      </c>
      <c r="V46" s="989">
        <v>4.7227926078028748</v>
      </c>
    </row>
    <row r="47" spans="1:159" x14ac:dyDescent="0.25">
      <c r="A47" s="810" t="s">
        <v>880</v>
      </c>
      <c r="B47" s="989">
        <v>6.7562033074891614</v>
      </c>
      <c r="C47" s="989">
        <v>11.31245146259384</v>
      </c>
      <c r="D47" s="989">
        <v>5.50935550935551</v>
      </c>
      <c r="E47" s="989">
        <v>6.328375619714202</v>
      </c>
      <c r="F47" s="989">
        <v>8.2730923694779115</v>
      </c>
      <c r="G47" s="989">
        <v>3.9076376554174073</v>
      </c>
      <c r="H47" s="989">
        <v>1.4511873350923483</v>
      </c>
      <c r="I47" s="989">
        <v>2.880658436213992</v>
      </c>
      <c r="J47" s="989">
        <v>11.81</v>
      </c>
      <c r="K47" s="989">
        <v>5.0613496932515334</v>
      </c>
      <c r="L47" s="989">
        <v>9.651898734177216</v>
      </c>
      <c r="M47" s="989">
        <v>2.7283511269276395</v>
      </c>
      <c r="N47" s="989">
        <v>8.778625954198473</v>
      </c>
      <c r="O47" s="989">
        <v>6.5989847715736047</v>
      </c>
      <c r="P47" s="989">
        <v>5.8925476603119584</v>
      </c>
      <c r="Q47" s="989">
        <v>4.2488619119878601</v>
      </c>
      <c r="R47" s="990">
        <v>6.557377049180328</v>
      </c>
      <c r="S47" s="989">
        <v>4.4052863436123353</v>
      </c>
      <c r="T47" s="989">
        <v>4.7619047619047619</v>
      </c>
      <c r="U47" s="989">
        <v>3.4883720930232558</v>
      </c>
      <c r="V47" s="989">
        <v>8.0082135523613953</v>
      </c>
    </row>
    <row r="48" spans="1:159" s="470" customFormat="1" x14ac:dyDescent="0.25">
      <c r="A48" s="810" t="s">
        <v>881</v>
      </c>
      <c r="B48" s="989">
        <v>6.0274823821830559</v>
      </c>
      <c r="C48" s="989">
        <v>3.9606523427388041</v>
      </c>
      <c r="D48" s="989">
        <v>4.3139293139293144</v>
      </c>
      <c r="E48" s="989">
        <v>8.1948089822105565</v>
      </c>
      <c r="F48" s="989">
        <v>8.9959839357429718</v>
      </c>
      <c r="G48" s="989">
        <v>18.650088809946713</v>
      </c>
      <c r="H48" s="989">
        <v>2.2427440633245381</v>
      </c>
      <c r="I48" s="989">
        <v>24.142661179698216</v>
      </c>
      <c r="J48" s="989">
        <v>1.91</v>
      </c>
      <c r="K48" s="989">
        <v>26.226993865030675</v>
      </c>
      <c r="L48" s="989">
        <v>23.417721518987342</v>
      </c>
      <c r="M48" s="989">
        <v>4.3890865954922891</v>
      </c>
      <c r="N48" s="989">
        <v>2.6717557251908395</v>
      </c>
      <c r="O48" s="989">
        <v>2.5380710659898478</v>
      </c>
      <c r="P48" s="989">
        <v>4.6793760831889086</v>
      </c>
      <c r="Q48" s="989">
        <v>1.5174506828528074</v>
      </c>
      <c r="R48" s="990">
        <v>2.2540983606557377</v>
      </c>
      <c r="S48" s="989">
        <v>3.0837004405286343</v>
      </c>
      <c r="T48" s="989">
        <v>2.5974025974025974</v>
      </c>
      <c r="U48" s="989">
        <v>2.1317829457364339</v>
      </c>
      <c r="V48" s="989">
        <v>3.6960985626283369</v>
      </c>
      <c r="W48" s="674"/>
      <c r="X48" s="674"/>
      <c r="Y48" s="674"/>
      <c r="Z48" s="674"/>
      <c r="AA48" s="674"/>
      <c r="AB48" s="674"/>
      <c r="AC48" s="674"/>
      <c r="AD48" s="674"/>
      <c r="AE48" s="674"/>
      <c r="AF48" s="674"/>
      <c r="AG48" s="674"/>
      <c r="AH48" s="674"/>
      <c r="AI48" s="674"/>
      <c r="AJ48" s="674"/>
      <c r="AK48" s="674"/>
      <c r="AL48" s="674"/>
      <c r="AM48" s="674"/>
      <c r="AN48" s="674"/>
      <c r="AO48" s="674"/>
      <c r="AP48" s="674"/>
      <c r="AQ48" s="674"/>
      <c r="AR48" s="674"/>
      <c r="AS48" s="674"/>
      <c r="AT48" s="674"/>
      <c r="AU48" s="674"/>
      <c r="AV48" s="674"/>
      <c r="AW48" s="674"/>
      <c r="AX48" s="674"/>
      <c r="AY48" s="674"/>
      <c r="AZ48" s="674"/>
      <c r="BA48" s="674"/>
      <c r="BB48" s="674"/>
      <c r="BC48" s="674"/>
      <c r="BD48" s="674"/>
      <c r="BE48" s="674"/>
      <c r="BF48" s="674"/>
      <c r="BG48" s="674"/>
      <c r="BH48" s="674"/>
      <c r="BI48" s="674"/>
      <c r="BJ48" s="674"/>
      <c r="BK48" s="674"/>
      <c r="BL48" s="674"/>
      <c r="BM48" s="674"/>
      <c r="BN48" s="674"/>
      <c r="BO48" s="674"/>
      <c r="BP48" s="674"/>
      <c r="BQ48" s="674"/>
      <c r="BR48" s="674"/>
      <c r="BS48" s="674"/>
      <c r="BT48" s="674"/>
      <c r="BU48" s="674"/>
      <c r="BV48" s="674"/>
      <c r="BW48" s="674"/>
      <c r="BX48" s="674"/>
      <c r="BY48" s="674"/>
      <c r="BZ48" s="674"/>
      <c r="CA48" s="674"/>
      <c r="CB48" s="674"/>
      <c r="CC48" s="674"/>
      <c r="CD48" s="674"/>
      <c r="CE48" s="674"/>
      <c r="CF48" s="674"/>
      <c r="CG48" s="674"/>
      <c r="CH48" s="674"/>
      <c r="CI48" s="674"/>
      <c r="CJ48" s="674"/>
      <c r="CK48" s="674"/>
      <c r="CL48" s="674"/>
      <c r="CM48" s="674"/>
      <c r="CN48" s="674"/>
      <c r="CO48" s="674"/>
      <c r="CP48" s="674"/>
      <c r="CQ48" s="674"/>
      <c r="CR48" s="674"/>
      <c r="CS48" s="674"/>
      <c r="CT48" s="674"/>
      <c r="CU48" s="674"/>
      <c r="CV48" s="674"/>
      <c r="CW48" s="674"/>
      <c r="CX48" s="674"/>
      <c r="CY48" s="674"/>
      <c r="CZ48" s="674"/>
      <c r="DA48" s="674"/>
      <c r="DB48" s="674"/>
      <c r="DC48" s="674"/>
      <c r="DD48" s="674"/>
      <c r="DE48" s="674"/>
      <c r="DF48" s="674"/>
      <c r="DG48" s="674"/>
      <c r="DH48" s="674"/>
      <c r="DI48" s="674"/>
      <c r="DJ48" s="674"/>
      <c r="DK48" s="674"/>
      <c r="DL48" s="674"/>
      <c r="DM48" s="674"/>
      <c r="DN48" s="674"/>
      <c r="DO48" s="674"/>
      <c r="DP48" s="674"/>
      <c r="DQ48" s="674"/>
      <c r="DR48" s="674"/>
      <c r="DS48" s="674"/>
      <c r="DT48" s="674"/>
      <c r="DU48" s="674"/>
      <c r="DV48" s="674"/>
      <c r="DW48" s="674"/>
      <c r="DX48" s="674"/>
      <c r="DY48" s="674"/>
      <c r="DZ48" s="674"/>
      <c r="EA48" s="674"/>
      <c r="EB48" s="674"/>
      <c r="EC48" s="674"/>
      <c r="ED48" s="674"/>
      <c r="EE48" s="674"/>
      <c r="EF48" s="674"/>
      <c r="EG48" s="674"/>
      <c r="EH48" s="674"/>
      <c r="EI48" s="674"/>
      <c r="EJ48" s="674"/>
      <c r="EK48" s="674"/>
      <c r="EL48" s="674"/>
      <c r="EM48" s="674"/>
      <c r="EN48" s="674"/>
      <c r="EO48" s="674"/>
      <c r="EP48" s="674"/>
      <c r="EQ48" s="674"/>
      <c r="ER48" s="674"/>
      <c r="ES48" s="674"/>
      <c r="ET48" s="674"/>
      <c r="EU48" s="674"/>
      <c r="EV48" s="674"/>
      <c r="EW48" s="674"/>
      <c r="EX48" s="674"/>
      <c r="EY48" s="674"/>
      <c r="EZ48" s="674"/>
      <c r="FA48" s="674"/>
      <c r="FB48" s="674"/>
      <c r="FC48" s="674"/>
    </row>
    <row r="49" spans="1:159" s="470" customFormat="1" x14ac:dyDescent="0.25">
      <c r="A49" s="810" t="s">
        <v>882</v>
      </c>
      <c r="B49" s="989">
        <v>8.0582976740244874</v>
      </c>
      <c r="C49" s="989">
        <v>17.99119855034947</v>
      </c>
      <c r="D49" s="989">
        <v>5.7432432432432439</v>
      </c>
      <c r="E49" s="989">
        <v>12.015164771070284</v>
      </c>
      <c r="F49" s="989">
        <v>5.4216867469879517</v>
      </c>
      <c r="G49" s="989">
        <v>2.3090586145648313</v>
      </c>
      <c r="H49" s="989">
        <v>3.8258575197889182</v>
      </c>
      <c r="I49" s="989">
        <v>1.0973936899862824</v>
      </c>
      <c r="J49" s="989">
        <v>19.010000000000002</v>
      </c>
      <c r="K49" s="989">
        <v>0.61349693251533743</v>
      </c>
      <c r="L49" s="989">
        <v>1.5822784810126582</v>
      </c>
      <c r="M49" s="989">
        <v>8.4223013048635824</v>
      </c>
      <c r="N49" s="989">
        <v>31.488549618320612</v>
      </c>
      <c r="O49" s="989">
        <v>14.890016920473773</v>
      </c>
      <c r="P49" s="989">
        <v>9.5320623916811087</v>
      </c>
      <c r="Q49" s="989">
        <v>3.4901365705614569</v>
      </c>
      <c r="R49" s="990">
        <v>9.8360655737704921</v>
      </c>
      <c r="S49" s="989">
        <v>7.0484581497797363</v>
      </c>
      <c r="T49" s="989">
        <v>7.1428571428571423</v>
      </c>
      <c r="U49" s="989">
        <v>3.8759689922480618</v>
      </c>
      <c r="V49" s="989">
        <v>40.862422997946609</v>
      </c>
      <c r="W49" s="674"/>
      <c r="X49" s="674"/>
      <c r="Y49" s="674"/>
      <c r="Z49" s="674"/>
      <c r="AA49" s="674"/>
      <c r="AB49" s="674"/>
      <c r="AC49" s="674"/>
      <c r="AD49" s="674"/>
      <c r="AE49" s="674"/>
      <c r="AF49" s="674"/>
      <c r="AG49" s="674"/>
      <c r="AH49" s="674"/>
      <c r="AI49" s="674"/>
      <c r="AJ49" s="674"/>
      <c r="AK49" s="674"/>
      <c r="AL49" s="674"/>
      <c r="AM49" s="674"/>
      <c r="AN49" s="674"/>
      <c r="AO49" s="674"/>
      <c r="AP49" s="674"/>
      <c r="AQ49" s="674"/>
      <c r="AR49" s="674"/>
      <c r="AS49" s="674"/>
      <c r="AT49" s="674"/>
      <c r="AU49" s="674"/>
      <c r="AV49" s="674"/>
      <c r="AW49" s="674"/>
      <c r="AX49" s="674"/>
      <c r="AY49" s="674"/>
      <c r="AZ49" s="674"/>
      <c r="BA49" s="674"/>
      <c r="BB49" s="674"/>
      <c r="BC49" s="674"/>
      <c r="BD49" s="674"/>
      <c r="BE49" s="674"/>
      <c r="BF49" s="674"/>
      <c r="BG49" s="674"/>
      <c r="BH49" s="674"/>
      <c r="BI49" s="674"/>
      <c r="BJ49" s="674"/>
      <c r="BK49" s="674"/>
      <c r="BL49" s="674"/>
      <c r="BM49" s="674"/>
      <c r="BN49" s="674"/>
      <c r="BO49" s="674"/>
      <c r="BP49" s="674"/>
      <c r="BQ49" s="674"/>
      <c r="BR49" s="674"/>
      <c r="BS49" s="674"/>
      <c r="BT49" s="674"/>
      <c r="BU49" s="674"/>
      <c r="BV49" s="674"/>
      <c r="BW49" s="674"/>
      <c r="BX49" s="674"/>
      <c r="BY49" s="674"/>
      <c r="BZ49" s="674"/>
      <c r="CA49" s="674"/>
      <c r="CB49" s="674"/>
      <c r="CC49" s="674"/>
      <c r="CD49" s="674"/>
      <c r="CE49" s="674"/>
      <c r="CF49" s="674"/>
      <c r="CG49" s="674"/>
      <c r="CH49" s="674"/>
      <c r="CI49" s="674"/>
      <c r="CJ49" s="674"/>
      <c r="CK49" s="674"/>
      <c r="CL49" s="674"/>
      <c r="CM49" s="674"/>
      <c r="CN49" s="674"/>
      <c r="CO49" s="674"/>
      <c r="CP49" s="674"/>
      <c r="CQ49" s="674"/>
      <c r="CR49" s="674"/>
      <c r="CS49" s="674"/>
      <c r="CT49" s="674"/>
      <c r="CU49" s="674"/>
      <c r="CV49" s="674"/>
      <c r="CW49" s="674"/>
      <c r="CX49" s="674"/>
      <c r="CY49" s="674"/>
      <c r="CZ49" s="674"/>
      <c r="DA49" s="674"/>
      <c r="DB49" s="674"/>
      <c r="DC49" s="674"/>
      <c r="DD49" s="674"/>
      <c r="DE49" s="674"/>
      <c r="DF49" s="674"/>
      <c r="DG49" s="674"/>
      <c r="DH49" s="674"/>
      <c r="DI49" s="674"/>
      <c r="DJ49" s="674"/>
      <c r="DK49" s="674"/>
      <c r="DL49" s="674"/>
      <c r="DM49" s="674"/>
      <c r="DN49" s="674"/>
      <c r="DO49" s="674"/>
      <c r="DP49" s="674"/>
      <c r="DQ49" s="674"/>
      <c r="DR49" s="674"/>
      <c r="DS49" s="674"/>
      <c r="DT49" s="674"/>
      <c r="DU49" s="674"/>
      <c r="DV49" s="674"/>
      <c r="DW49" s="674"/>
      <c r="DX49" s="674"/>
      <c r="DY49" s="674"/>
      <c r="DZ49" s="674"/>
      <c r="EA49" s="674"/>
      <c r="EB49" s="674"/>
      <c r="EC49" s="674"/>
      <c r="ED49" s="674"/>
      <c r="EE49" s="674"/>
      <c r="EF49" s="674"/>
      <c r="EG49" s="674"/>
      <c r="EH49" s="674"/>
      <c r="EI49" s="674"/>
      <c r="EJ49" s="674"/>
      <c r="EK49" s="674"/>
      <c r="EL49" s="674"/>
      <c r="EM49" s="674"/>
      <c r="EN49" s="674"/>
      <c r="EO49" s="674"/>
      <c r="EP49" s="674"/>
      <c r="EQ49" s="674"/>
      <c r="ER49" s="674"/>
      <c r="ES49" s="674"/>
      <c r="ET49" s="674"/>
      <c r="EU49" s="674"/>
      <c r="EV49" s="674"/>
      <c r="EW49" s="674"/>
      <c r="EX49" s="674"/>
      <c r="EY49" s="674"/>
      <c r="EZ49" s="674"/>
      <c r="FA49" s="674"/>
      <c r="FB49" s="674"/>
      <c r="FC49" s="674"/>
    </row>
    <row r="50" spans="1:159" s="807" customFormat="1" ht="15.75" customHeight="1" x14ac:dyDescent="0.25">
      <c r="A50" s="811" t="s">
        <v>218</v>
      </c>
      <c r="B50" s="991">
        <v>1.5562993404793175</v>
      </c>
      <c r="C50" s="991">
        <v>0.93191819829148337</v>
      </c>
      <c r="D50" s="991">
        <v>1.5332640332640333</v>
      </c>
      <c r="E50" s="991">
        <v>1.3123359580052494</v>
      </c>
      <c r="F50" s="991">
        <v>0.76305220883534142</v>
      </c>
      <c r="G50" s="991">
        <v>0.88809946714031962</v>
      </c>
      <c r="H50" s="991">
        <v>1.0554089709762533</v>
      </c>
      <c r="I50" s="991">
        <v>2.0576131687242798</v>
      </c>
      <c r="J50" s="991">
        <v>1.01</v>
      </c>
      <c r="K50" s="991">
        <v>1.3803680981595092</v>
      </c>
      <c r="L50" s="991">
        <v>0.63291139240506333</v>
      </c>
      <c r="M50" s="991">
        <v>1.1862396204033214</v>
      </c>
      <c r="N50" s="991">
        <v>1.9083969465648856</v>
      </c>
      <c r="O50" s="991">
        <v>0.67681895093062605</v>
      </c>
      <c r="P50" s="991">
        <v>2.0797227036395149</v>
      </c>
      <c r="Q50" s="991">
        <v>0.75872534142640369</v>
      </c>
      <c r="R50" s="992">
        <v>0.61475409836065575</v>
      </c>
      <c r="S50" s="991">
        <v>0.66079295154185025</v>
      </c>
      <c r="T50" s="991">
        <v>0.86580086580086579</v>
      </c>
      <c r="U50" s="991">
        <v>0</v>
      </c>
      <c r="V50" s="991">
        <v>0</v>
      </c>
      <c r="W50" s="459"/>
      <c r="X50" s="459"/>
      <c r="Y50" s="459"/>
      <c r="Z50" s="459"/>
      <c r="AA50" s="459"/>
      <c r="AB50" s="459"/>
      <c r="AC50" s="459"/>
      <c r="AD50" s="459"/>
      <c r="AE50" s="459"/>
      <c r="AF50" s="459"/>
      <c r="AG50" s="459"/>
      <c r="AH50" s="459"/>
      <c r="AI50" s="459"/>
      <c r="AJ50" s="459"/>
      <c r="AK50" s="459"/>
      <c r="AL50" s="459"/>
      <c r="AM50" s="459"/>
      <c r="AN50" s="459"/>
      <c r="AO50" s="459"/>
      <c r="AP50" s="459"/>
      <c r="AQ50" s="459"/>
      <c r="AR50" s="459"/>
      <c r="AS50" s="459"/>
      <c r="AT50" s="459"/>
      <c r="AU50" s="459"/>
      <c r="AV50" s="459"/>
      <c r="AW50" s="459"/>
      <c r="AX50" s="459"/>
      <c r="AY50" s="459"/>
      <c r="AZ50" s="459"/>
      <c r="BA50" s="459"/>
      <c r="BB50" s="459"/>
      <c r="BC50" s="459"/>
      <c r="BD50" s="459"/>
      <c r="BE50" s="459"/>
      <c r="BF50" s="459"/>
      <c r="BG50" s="459"/>
      <c r="BH50" s="459"/>
      <c r="BI50" s="459"/>
      <c r="BJ50" s="459"/>
      <c r="BK50" s="459"/>
      <c r="BL50" s="459"/>
      <c r="BM50" s="459"/>
      <c r="BN50" s="459"/>
      <c r="BO50" s="459"/>
      <c r="BP50" s="459"/>
      <c r="BQ50" s="459"/>
      <c r="BR50" s="459"/>
      <c r="BS50" s="459"/>
      <c r="BT50" s="459"/>
      <c r="BU50" s="459"/>
      <c r="BV50" s="459"/>
      <c r="BW50" s="459"/>
      <c r="BX50" s="459"/>
      <c r="BY50" s="459"/>
      <c r="BZ50" s="459"/>
      <c r="CA50" s="459"/>
      <c r="CB50" s="459"/>
      <c r="CC50" s="459"/>
      <c r="CD50" s="459"/>
      <c r="CE50" s="459"/>
      <c r="CF50" s="459"/>
      <c r="CG50" s="459"/>
      <c r="CH50" s="459"/>
      <c r="CI50" s="459"/>
      <c r="CJ50" s="459"/>
      <c r="CK50" s="459"/>
      <c r="CL50" s="459"/>
      <c r="CM50" s="459"/>
      <c r="CN50" s="459"/>
      <c r="CO50" s="459"/>
      <c r="CP50" s="459"/>
      <c r="CQ50" s="459"/>
      <c r="CR50" s="459"/>
      <c r="CS50" s="459"/>
      <c r="CT50" s="459"/>
      <c r="CU50" s="459"/>
      <c r="CV50" s="459"/>
      <c r="CW50" s="459"/>
      <c r="CX50" s="459"/>
      <c r="CY50" s="459"/>
      <c r="CZ50" s="459"/>
      <c r="DA50" s="459"/>
      <c r="DB50" s="459"/>
      <c r="DC50" s="459"/>
      <c r="DD50" s="459"/>
      <c r="DE50" s="459"/>
      <c r="DF50" s="459"/>
      <c r="DG50" s="459"/>
      <c r="DH50" s="459"/>
      <c r="DI50" s="459"/>
      <c r="DJ50" s="459"/>
      <c r="DK50" s="459"/>
      <c r="DL50" s="459"/>
      <c r="DM50" s="459"/>
      <c r="DN50" s="459"/>
      <c r="DO50" s="459"/>
      <c r="DP50" s="459"/>
      <c r="DQ50" s="459"/>
      <c r="DR50" s="459"/>
      <c r="DS50" s="459"/>
      <c r="DT50" s="459"/>
      <c r="DU50" s="459"/>
      <c r="DV50" s="459"/>
      <c r="DW50" s="459"/>
      <c r="DX50" s="459"/>
      <c r="DY50" s="459"/>
      <c r="DZ50" s="459"/>
      <c r="EA50" s="459"/>
      <c r="EB50" s="459"/>
      <c r="EC50" s="459"/>
      <c r="ED50" s="459"/>
      <c r="EE50" s="459"/>
      <c r="EF50" s="459"/>
      <c r="EG50" s="459"/>
      <c r="EH50" s="459"/>
      <c r="EI50" s="459"/>
      <c r="EJ50" s="459"/>
      <c r="EK50" s="459"/>
      <c r="EL50" s="459"/>
      <c r="EM50" s="459"/>
      <c r="EN50" s="459"/>
      <c r="EO50" s="459"/>
      <c r="EP50" s="459"/>
      <c r="EQ50" s="459"/>
      <c r="ER50" s="459"/>
      <c r="ES50" s="459"/>
      <c r="ET50" s="459"/>
      <c r="EU50" s="459"/>
      <c r="EV50" s="459"/>
      <c r="EW50" s="459"/>
      <c r="EX50" s="459"/>
      <c r="EY50" s="459"/>
      <c r="EZ50" s="459"/>
      <c r="FA50" s="459"/>
      <c r="FB50" s="459"/>
      <c r="FC50" s="459"/>
    </row>
    <row r="51" spans="1:159" ht="15.75" customHeight="1" x14ac:dyDescent="0.25">
      <c r="A51" s="811" t="s">
        <v>200</v>
      </c>
      <c r="B51" s="991">
        <v>1.0733098899857363</v>
      </c>
      <c r="C51" s="991">
        <v>0.88014496505306761</v>
      </c>
      <c r="D51" s="991">
        <v>0.62370062370062374</v>
      </c>
      <c r="E51" s="991">
        <v>0.52493438320209973</v>
      </c>
      <c r="F51" s="991">
        <v>0.24096385542168677</v>
      </c>
      <c r="G51" s="991">
        <v>13.49911190053286</v>
      </c>
      <c r="H51" s="991">
        <v>13.984168865435356</v>
      </c>
      <c r="I51" s="991">
        <v>8.2304526748971192</v>
      </c>
      <c r="J51" s="991">
        <v>0.56000000000000005</v>
      </c>
      <c r="K51" s="991">
        <v>4.7546012269938656</v>
      </c>
      <c r="L51" s="991">
        <v>15.50632911392405</v>
      </c>
      <c r="M51" s="991">
        <v>0.71174377224199281</v>
      </c>
      <c r="N51" s="991">
        <v>0</v>
      </c>
      <c r="O51" s="991">
        <v>0</v>
      </c>
      <c r="P51" s="991">
        <v>1.0398613518197575</v>
      </c>
      <c r="Q51" s="991">
        <v>0.60698027314112291</v>
      </c>
      <c r="R51" s="992">
        <v>1.0245901639344261</v>
      </c>
      <c r="S51" s="991">
        <v>0</v>
      </c>
      <c r="T51" s="991">
        <v>0</v>
      </c>
      <c r="U51" s="991">
        <v>0</v>
      </c>
      <c r="V51" s="991">
        <v>0</v>
      </c>
    </row>
    <row r="52" spans="1:159" ht="14.25" customHeight="1" x14ac:dyDescent="0.25">
      <c r="A52" s="818" t="s">
        <v>883</v>
      </c>
      <c r="B52" s="819"/>
      <c r="C52" s="819"/>
      <c r="D52" s="819"/>
      <c r="E52" s="819"/>
      <c r="F52" s="819"/>
      <c r="G52" s="819"/>
      <c r="H52" s="819"/>
      <c r="I52" s="819"/>
      <c r="J52" s="819"/>
      <c r="K52" s="819"/>
      <c r="L52" s="819"/>
      <c r="M52" s="819"/>
      <c r="N52" s="819"/>
      <c r="O52" s="819"/>
      <c r="P52" s="819"/>
      <c r="Q52" s="819"/>
      <c r="R52" s="819"/>
      <c r="S52" s="819"/>
      <c r="T52" s="819"/>
      <c r="U52" s="819"/>
      <c r="V52" s="476"/>
    </row>
    <row r="53" spans="1:159" ht="15" hidden="1" customHeight="1" x14ac:dyDescent="0.25">
      <c r="A53" s="810" t="s">
        <v>1421</v>
      </c>
      <c r="B53" s="816" t="s">
        <v>1422</v>
      </c>
      <c r="C53" s="816" t="s">
        <v>1423</v>
      </c>
      <c r="D53" s="816" t="s">
        <v>1424</v>
      </c>
      <c r="E53" s="816" t="s">
        <v>1428</v>
      </c>
      <c r="F53" s="816" t="s">
        <v>1429</v>
      </c>
      <c r="G53" s="816" t="s">
        <v>1430</v>
      </c>
      <c r="H53" s="816" t="s">
        <v>1431</v>
      </c>
      <c r="I53" s="816" t="s">
        <v>1432</v>
      </c>
      <c r="J53" s="816" t="s">
        <v>1445</v>
      </c>
      <c r="K53" s="816" t="s">
        <v>1446</v>
      </c>
      <c r="L53" s="816" t="s">
        <v>1447</v>
      </c>
      <c r="M53" s="816" t="s">
        <v>1448</v>
      </c>
      <c r="N53" s="816" t="s">
        <v>1449</v>
      </c>
      <c r="O53" s="816" t="s">
        <v>1450</v>
      </c>
      <c r="P53" s="816" t="s">
        <v>1451</v>
      </c>
      <c r="Q53" s="816" t="s">
        <v>1452</v>
      </c>
      <c r="R53" s="816" t="s">
        <v>1453</v>
      </c>
      <c r="S53" s="816" t="s">
        <v>1454</v>
      </c>
      <c r="T53" s="816" t="s">
        <v>1455</v>
      </c>
      <c r="U53" s="816" t="s">
        <v>1456</v>
      </c>
      <c r="V53" s="816" t="s">
        <v>1457</v>
      </c>
    </row>
    <row r="54" spans="1:159" ht="15" customHeight="1" x14ac:dyDescent="0.25">
      <c r="A54" s="810" t="s">
        <v>886</v>
      </c>
      <c r="B54" s="989">
        <v>7.1694928391191644</v>
      </c>
      <c r="C54" s="989">
        <v>11.330337956632155</v>
      </c>
      <c r="D54" s="989">
        <v>5.2193645990922848</v>
      </c>
      <c r="E54" s="989">
        <v>5.7804820968874324</v>
      </c>
      <c r="F54" s="989">
        <v>13.65930599369085</v>
      </c>
      <c r="G54" s="989">
        <v>11.805555555555555</v>
      </c>
      <c r="H54" s="989">
        <v>14.399999999999999</v>
      </c>
      <c r="I54" s="989">
        <v>17.244525547445257</v>
      </c>
      <c r="J54" s="989">
        <v>9.194312796208532</v>
      </c>
      <c r="K54" s="989">
        <v>17.850098619329387</v>
      </c>
      <c r="L54" s="989">
        <v>8.7967644084934271</v>
      </c>
      <c r="M54" s="989">
        <v>3.5233160621761654</v>
      </c>
      <c r="N54" s="989">
        <v>18.629807692307693</v>
      </c>
      <c r="O54" s="989">
        <v>15.207373271889402</v>
      </c>
      <c r="P54" s="989">
        <v>6.8281938325991192</v>
      </c>
      <c r="Q54" s="989">
        <v>9.8997493734335826</v>
      </c>
      <c r="R54" s="989">
        <v>12.820512820512819</v>
      </c>
      <c r="S54" s="989">
        <v>7.3025335320417284</v>
      </c>
      <c r="T54" s="989">
        <v>4.9107142857142856</v>
      </c>
      <c r="U54" s="989">
        <v>7.1906354515050159</v>
      </c>
      <c r="V54" s="989">
        <v>9.2715231788079464</v>
      </c>
    </row>
    <row r="55" spans="1:159" ht="15" customHeight="1" x14ac:dyDescent="0.25">
      <c r="A55" s="810" t="s">
        <v>887</v>
      </c>
      <c r="B55" s="989">
        <v>22.288726026335507</v>
      </c>
      <c r="C55" s="989">
        <v>10.978706778667709</v>
      </c>
      <c r="D55" s="989">
        <v>10.949319213313162</v>
      </c>
      <c r="E55" s="989">
        <v>8.3781886262578986</v>
      </c>
      <c r="F55" s="989">
        <v>8.5488958990536279</v>
      </c>
      <c r="G55" s="989">
        <v>21.354166666666664</v>
      </c>
      <c r="H55" s="989">
        <v>8.1</v>
      </c>
      <c r="I55" s="989">
        <v>16.240875912408757</v>
      </c>
      <c r="J55" s="989">
        <v>11.753554502369669</v>
      </c>
      <c r="K55" s="989">
        <v>18.145956607495069</v>
      </c>
      <c r="L55" s="989">
        <v>16.076845298281093</v>
      </c>
      <c r="M55" s="989">
        <v>3.6269430051813467</v>
      </c>
      <c r="N55" s="989">
        <v>19.591346153846153</v>
      </c>
      <c r="O55" s="989">
        <v>18.894009216589861</v>
      </c>
      <c r="P55" s="989">
        <v>16.079295154185022</v>
      </c>
      <c r="Q55" s="989">
        <v>6.140350877192982</v>
      </c>
      <c r="R55" s="989">
        <v>9.6530920060331837</v>
      </c>
      <c r="S55" s="989">
        <v>14.157973174366617</v>
      </c>
      <c r="T55" s="989">
        <v>11.904761904761903</v>
      </c>
      <c r="U55" s="989">
        <v>6.0200668896321075</v>
      </c>
      <c r="V55" s="989">
        <v>13.410596026490065</v>
      </c>
    </row>
    <row r="56" spans="1:159" ht="15" customHeight="1" x14ac:dyDescent="0.25">
      <c r="A56" s="810" t="s">
        <v>888</v>
      </c>
      <c r="B56" s="989">
        <v>15.195018817227451</v>
      </c>
      <c r="C56" s="989">
        <v>21.097870677866769</v>
      </c>
      <c r="D56" s="989">
        <v>16.717095310136155</v>
      </c>
      <c r="E56" s="989">
        <v>14.603323192136672</v>
      </c>
      <c r="F56" s="989">
        <v>17.823343848580443</v>
      </c>
      <c r="G56" s="989">
        <v>21.006944444444446</v>
      </c>
      <c r="H56" s="989">
        <v>11.3</v>
      </c>
      <c r="I56" s="989">
        <v>23.357664233576642</v>
      </c>
      <c r="J56" s="989">
        <v>34.502369668246445</v>
      </c>
      <c r="K56" s="989">
        <v>26.035502958579883</v>
      </c>
      <c r="L56" s="989">
        <v>26.086956521739129</v>
      </c>
      <c r="M56" s="989">
        <v>9.6373056994818658</v>
      </c>
      <c r="N56" s="989">
        <v>27.764423076923077</v>
      </c>
      <c r="O56" s="989">
        <v>22.811059907834103</v>
      </c>
      <c r="P56" s="989">
        <v>24.559471365638768</v>
      </c>
      <c r="Q56" s="989">
        <v>13.283208020050125</v>
      </c>
      <c r="R56" s="989">
        <v>17.194570135746606</v>
      </c>
      <c r="S56" s="989">
        <v>18.926974664679584</v>
      </c>
      <c r="T56" s="989">
        <v>18.154761904761905</v>
      </c>
      <c r="U56" s="989">
        <v>8.0267558528428093</v>
      </c>
      <c r="V56" s="989">
        <v>36.423841059602644</v>
      </c>
    </row>
    <row r="57" spans="1:159" ht="15" customHeight="1" x14ac:dyDescent="0.25">
      <c r="A57" s="810" t="s">
        <v>889</v>
      </c>
      <c r="B57" s="989">
        <v>6.8465427112309127</v>
      </c>
      <c r="C57" s="989">
        <v>13.518265286188708</v>
      </c>
      <c r="D57" s="989">
        <v>8.9069591527987892</v>
      </c>
      <c r="E57" s="989">
        <v>9.9929791715422418</v>
      </c>
      <c r="F57" s="989">
        <v>11.072555205047319</v>
      </c>
      <c r="G57" s="989">
        <v>6.5972222222222223</v>
      </c>
      <c r="H57" s="989">
        <v>7.3999999999999995</v>
      </c>
      <c r="I57" s="989">
        <v>11.587591240875913</v>
      </c>
      <c r="J57" s="989">
        <v>15.829383886255924</v>
      </c>
      <c r="K57" s="989">
        <v>10.650887573964498</v>
      </c>
      <c r="L57" s="989">
        <v>11.324570273003033</v>
      </c>
      <c r="M57" s="989">
        <v>11.295336787564766</v>
      </c>
      <c r="N57" s="989">
        <v>11.538461538461538</v>
      </c>
      <c r="O57" s="989">
        <v>10.368663594470046</v>
      </c>
      <c r="P57" s="989">
        <v>8.7004405286343616</v>
      </c>
      <c r="Q57" s="989">
        <v>7.7694235588972429</v>
      </c>
      <c r="R57" s="989">
        <v>10.105580693815988</v>
      </c>
      <c r="S57" s="989">
        <v>7.0044709388971684</v>
      </c>
      <c r="T57" s="989">
        <v>8.7797619047619033</v>
      </c>
      <c r="U57" s="989">
        <v>7.1906354515050159</v>
      </c>
      <c r="V57" s="989">
        <v>16.887417218543046</v>
      </c>
    </row>
    <row r="58" spans="1:159" s="470" customFormat="1" x14ac:dyDescent="0.25">
      <c r="A58" s="810" t="s">
        <v>890</v>
      </c>
      <c r="B58" s="989">
        <v>16.611693378230576</v>
      </c>
      <c r="C58" s="989">
        <v>24.41883180308654</v>
      </c>
      <c r="D58" s="989">
        <v>20.650529500756427</v>
      </c>
      <c r="E58" s="989">
        <v>22.396442780248069</v>
      </c>
      <c r="F58" s="989">
        <v>22.176656151419557</v>
      </c>
      <c r="G58" s="989">
        <v>15.104166666666666</v>
      </c>
      <c r="H58" s="989">
        <v>15.6</v>
      </c>
      <c r="I58" s="989">
        <v>20.164233576642335</v>
      </c>
      <c r="J58" s="989">
        <v>21.706161137440759</v>
      </c>
      <c r="K58" s="989">
        <v>14.990138067061142</v>
      </c>
      <c r="L58" s="989">
        <v>19.514661274014156</v>
      </c>
      <c r="M58" s="989">
        <v>26.424870466321241</v>
      </c>
      <c r="N58" s="989">
        <v>11.899038461538462</v>
      </c>
      <c r="O58" s="989">
        <v>14.400921658986174</v>
      </c>
      <c r="P58" s="989">
        <v>19.273127753303964</v>
      </c>
      <c r="Q58" s="989">
        <v>19.924812030075188</v>
      </c>
      <c r="R58" s="989">
        <v>21.568627450980394</v>
      </c>
      <c r="S58" s="989">
        <v>19.821162444113263</v>
      </c>
      <c r="T58" s="989">
        <v>17.410714285714285</v>
      </c>
      <c r="U58" s="989">
        <v>26.086956521739129</v>
      </c>
      <c r="V58" s="989">
        <v>17.549668874172188</v>
      </c>
      <c r="W58" s="674"/>
      <c r="X58" s="674"/>
      <c r="Y58" s="674"/>
      <c r="Z58" s="674"/>
      <c r="AA58" s="674"/>
      <c r="AB58" s="674"/>
      <c r="AC58" s="674"/>
      <c r="AD58" s="674"/>
      <c r="AE58" s="674"/>
      <c r="AF58" s="674"/>
      <c r="AG58" s="674"/>
      <c r="AH58" s="674"/>
      <c r="AI58" s="674"/>
      <c r="AJ58" s="674"/>
      <c r="AK58" s="674"/>
      <c r="AL58" s="674"/>
      <c r="AM58" s="674"/>
      <c r="AN58" s="674"/>
      <c r="AO58" s="674"/>
      <c r="AP58" s="674"/>
      <c r="AQ58" s="674"/>
      <c r="AR58" s="674"/>
      <c r="AS58" s="674"/>
      <c r="AT58" s="674"/>
      <c r="AU58" s="674"/>
      <c r="AV58" s="674"/>
      <c r="AW58" s="674"/>
      <c r="AX58" s="674"/>
      <c r="AY58" s="674"/>
      <c r="AZ58" s="674"/>
      <c r="BA58" s="674"/>
      <c r="BB58" s="674"/>
      <c r="BC58" s="674"/>
      <c r="BD58" s="674"/>
      <c r="BE58" s="674"/>
      <c r="BF58" s="674"/>
      <c r="BG58" s="674"/>
      <c r="BH58" s="674"/>
      <c r="BI58" s="674"/>
      <c r="BJ58" s="674"/>
      <c r="BK58" s="674"/>
      <c r="BL58" s="674"/>
      <c r="BM58" s="674"/>
      <c r="BN58" s="674"/>
      <c r="BO58" s="674"/>
      <c r="BP58" s="674"/>
      <c r="BQ58" s="674"/>
      <c r="BR58" s="674"/>
      <c r="BS58" s="674"/>
      <c r="BT58" s="674"/>
      <c r="BU58" s="674"/>
      <c r="BV58" s="674"/>
      <c r="BW58" s="674"/>
      <c r="BX58" s="674"/>
      <c r="BY58" s="674"/>
      <c r="BZ58" s="674"/>
      <c r="CA58" s="674"/>
      <c r="CB58" s="674"/>
      <c r="CC58" s="674"/>
      <c r="CD58" s="674"/>
      <c r="CE58" s="674"/>
      <c r="CF58" s="674"/>
      <c r="CG58" s="674"/>
      <c r="CH58" s="674"/>
      <c r="CI58" s="674"/>
      <c r="CJ58" s="674"/>
      <c r="CK58" s="674"/>
      <c r="CL58" s="674"/>
      <c r="CM58" s="674"/>
      <c r="CN58" s="674"/>
      <c r="CO58" s="674"/>
      <c r="CP58" s="674"/>
      <c r="CQ58" s="674"/>
      <c r="CR58" s="674"/>
      <c r="CS58" s="674"/>
      <c r="CT58" s="674"/>
      <c r="CU58" s="674"/>
      <c r="CV58" s="674"/>
      <c r="CW58" s="674"/>
      <c r="CX58" s="674"/>
      <c r="CY58" s="674"/>
      <c r="CZ58" s="674"/>
      <c r="DA58" s="674"/>
      <c r="DB58" s="674"/>
      <c r="DC58" s="674"/>
      <c r="DD58" s="674"/>
      <c r="DE58" s="674"/>
      <c r="DF58" s="674"/>
      <c r="DG58" s="674"/>
      <c r="DH58" s="674"/>
      <c r="DI58" s="674"/>
      <c r="DJ58" s="674"/>
      <c r="DK58" s="674"/>
      <c r="DL58" s="674"/>
      <c r="DM58" s="674"/>
      <c r="DN58" s="674"/>
      <c r="DO58" s="674"/>
      <c r="DP58" s="674"/>
      <c r="DQ58" s="674"/>
      <c r="DR58" s="674"/>
      <c r="DS58" s="674"/>
      <c r="DT58" s="674"/>
      <c r="DU58" s="674"/>
      <c r="DV58" s="674"/>
      <c r="DW58" s="674"/>
      <c r="DX58" s="674"/>
      <c r="DY58" s="674"/>
      <c r="DZ58" s="674"/>
      <c r="EA58" s="674"/>
      <c r="EB58" s="674"/>
      <c r="EC58" s="674"/>
      <c r="ED58" s="674"/>
      <c r="EE58" s="674"/>
      <c r="EF58" s="674"/>
      <c r="EG58" s="674"/>
      <c r="EH58" s="674"/>
      <c r="EI58" s="674"/>
      <c r="EJ58" s="674"/>
      <c r="EK58" s="674"/>
      <c r="EL58" s="674"/>
      <c r="EM58" s="674"/>
      <c r="EN58" s="674"/>
      <c r="EO58" s="674"/>
      <c r="EP58" s="674"/>
      <c r="EQ58" s="674"/>
      <c r="ER58" s="674"/>
      <c r="ES58" s="674"/>
      <c r="ET58" s="674"/>
      <c r="EU58" s="674"/>
      <c r="EV58" s="674"/>
      <c r="EW58" s="674"/>
      <c r="EX58" s="674"/>
      <c r="EY58" s="674"/>
      <c r="EZ58" s="674"/>
      <c r="FA58" s="674"/>
      <c r="FB58" s="674"/>
      <c r="FC58" s="674"/>
    </row>
    <row r="59" spans="1:159" x14ac:dyDescent="0.25">
      <c r="A59" s="810" t="s">
        <v>885</v>
      </c>
      <c r="B59" s="989">
        <v>12.105893193933705</v>
      </c>
      <c r="C59" s="989">
        <v>8.6344989255713998</v>
      </c>
      <c r="D59" s="989">
        <v>15.620272314674736</v>
      </c>
      <c r="E59" s="989">
        <v>16.779780014041656</v>
      </c>
      <c r="F59" s="989">
        <v>14.037854889589903</v>
      </c>
      <c r="G59" s="989">
        <v>10.15625</v>
      </c>
      <c r="H59" s="989">
        <v>15.2</v>
      </c>
      <c r="I59" s="989">
        <v>6.4781021897810227</v>
      </c>
      <c r="J59" s="989">
        <v>5.0236966824644549</v>
      </c>
      <c r="K59" s="989">
        <v>4.6351084812623276</v>
      </c>
      <c r="L59" s="989">
        <v>7.4823053589484321</v>
      </c>
      <c r="M59" s="989">
        <v>18.652849740932641</v>
      </c>
      <c r="N59" s="989">
        <v>4.6875</v>
      </c>
      <c r="O59" s="989">
        <v>7.8341013824884786</v>
      </c>
      <c r="P59" s="989">
        <v>11.894273127753303</v>
      </c>
      <c r="Q59" s="989">
        <v>16.541353383458645</v>
      </c>
      <c r="R59" s="989">
        <v>9.8039215686274517</v>
      </c>
      <c r="S59" s="989">
        <v>15.350223546944857</v>
      </c>
      <c r="T59" s="989">
        <v>16.964285714285715</v>
      </c>
      <c r="U59" s="989">
        <v>24.247491638795989</v>
      </c>
      <c r="V59" s="989">
        <v>3.1456953642384109</v>
      </c>
    </row>
    <row r="60" spans="1:159" x14ac:dyDescent="0.25">
      <c r="A60" s="810" t="s">
        <v>884</v>
      </c>
      <c r="B60" s="989">
        <v>11.739021848652651</v>
      </c>
      <c r="C60" s="989">
        <v>6.6223871849970699</v>
      </c>
      <c r="D60" s="989">
        <v>18.948562783661117</v>
      </c>
      <c r="E60" s="989">
        <v>18.979639597472502</v>
      </c>
      <c r="F60" s="989">
        <v>11.009463722397477</v>
      </c>
      <c r="G60" s="989">
        <v>6.8576388888888893</v>
      </c>
      <c r="H60" s="989">
        <v>25.3</v>
      </c>
      <c r="I60" s="989">
        <v>3.6496350364963499</v>
      </c>
      <c r="J60" s="989">
        <v>1.5165876777251186</v>
      </c>
      <c r="K60" s="989">
        <v>5.4240631163708084</v>
      </c>
      <c r="L60" s="989">
        <v>6.2689585439838211</v>
      </c>
      <c r="M60" s="989">
        <v>24.145077720207254</v>
      </c>
      <c r="N60" s="989">
        <v>3.3653846153846154</v>
      </c>
      <c r="O60" s="989">
        <v>6.7972350230414742</v>
      </c>
      <c r="P60" s="989">
        <v>9.4713656387665193</v>
      </c>
      <c r="Q60" s="989">
        <v>24.185463659147867</v>
      </c>
      <c r="R60" s="989">
        <v>16.138763197586727</v>
      </c>
      <c r="S60" s="989">
        <v>14.157973174366617</v>
      </c>
      <c r="T60" s="989">
        <v>20.238095238095237</v>
      </c>
      <c r="U60" s="989">
        <v>18.060200668896321</v>
      </c>
      <c r="V60" s="989">
        <v>2.1523178807947021</v>
      </c>
    </row>
    <row r="61" spans="1:159" x14ac:dyDescent="0.25">
      <c r="A61" s="811" t="s">
        <v>200</v>
      </c>
      <c r="B61" s="991">
        <v>8.0926996047090434</v>
      </c>
      <c r="C61" s="991">
        <v>3.3014260597773002</v>
      </c>
      <c r="D61" s="991">
        <v>2.798789712556732</v>
      </c>
      <c r="E61" s="991">
        <v>2.7147203369997661</v>
      </c>
      <c r="F61" s="991">
        <v>2.0504731861198739</v>
      </c>
      <c r="G61" s="991">
        <v>6.5972222222222223</v>
      </c>
      <c r="H61" s="991">
        <v>2.5</v>
      </c>
      <c r="I61" s="991">
        <v>0.45620437956204374</v>
      </c>
      <c r="J61" s="989">
        <v>0.94786729857819907</v>
      </c>
      <c r="K61" s="991">
        <v>2.0710059171597637</v>
      </c>
      <c r="L61" s="991">
        <v>4.3478260869565215</v>
      </c>
      <c r="M61" s="991">
        <v>2.4870466321243523</v>
      </c>
      <c r="N61" s="991">
        <v>2.7644230769230766</v>
      </c>
      <c r="O61" s="991">
        <v>4.1474654377880187</v>
      </c>
      <c r="P61" s="991">
        <v>3.6343612334801758</v>
      </c>
      <c r="Q61" s="991">
        <v>2.7568922305764412</v>
      </c>
      <c r="R61" s="991">
        <v>3.4690799396681751</v>
      </c>
      <c r="S61" s="991">
        <v>2.5335320417287628</v>
      </c>
      <c r="T61" s="991">
        <v>1.9345238095238095</v>
      </c>
      <c r="U61" s="991">
        <v>3.3444816053511706</v>
      </c>
      <c r="V61" s="991">
        <v>2.1523178807947021</v>
      </c>
    </row>
    <row r="63" spans="1:159" x14ac:dyDescent="0.25">
      <c r="A63" s="487" t="s">
        <v>1380</v>
      </c>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47"/>
      <c r="AZ63" s="447"/>
      <c r="BA63" s="447"/>
      <c r="BB63" s="447"/>
      <c r="BC63" s="447"/>
      <c r="BD63" s="447"/>
      <c r="BE63" s="447"/>
      <c r="BF63" s="447"/>
      <c r="BG63" s="447"/>
      <c r="BH63" s="447"/>
      <c r="BI63" s="447"/>
      <c r="BJ63" s="447"/>
      <c r="BK63" s="447"/>
      <c r="BL63" s="447"/>
      <c r="BM63" s="447"/>
      <c r="BN63" s="447"/>
      <c r="BO63" s="447"/>
      <c r="BP63" s="447"/>
      <c r="BQ63" s="447"/>
      <c r="BR63" s="447"/>
      <c r="BS63" s="447"/>
      <c r="BT63" s="447"/>
      <c r="BU63" s="447"/>
      <c r="BV63" s="447"/>
      <c r="BW63" s="447"/>
      <c r="BX63" s="447"/>
      <c r="BY63" s="447"/>
      <c r="BZ63" s="447"/>
      <c r="CA63" s="447"/>
      <c r="CB63" s="447"/>
      <c r="CC63" s="447"/>
      <c r="CD63" s="447"/>
      <c r="CE63" s="447"/>
      <c r="CF63" s="447"/>
      <c r="CG63" s="447"/>
      <c r="CH63" s="447"/>
      <c r="CI63" s="447"/>
      <c r="CJ63" s="447"/>
      <c r="CK63" s="447"/>
      <c r="CL63" s="447"/>
      <c r="CM63" s="447"/>
      <c r="CN63" s="447"/>
      <c r="CO63" s="447"/>
      <c r="CP63" s="447"/>
      <c r="CQ63" s="447"/>
      <c r="CR63" s="447"/>
      <c r="CS63" s="447"/>
      <c r="CT63" s="447"/>
      <c r="CU63" s="447"/>
      <c r="CV63" s="447"/>
      <c r="CW63" s="447"/>
      <c r="CX63" s="447"/>
      <c r="CY63" s="447"/>
      <c r="CZ63" s="447"/>
      <c r="DA63" s="447"/>
      <c r="DB63" s="447"/>
      <c r="DC63" s="447"/>
      <c r="DD63" s="447"/>
      <c r="DE63" s="447"/>
      <c r="DF63" s="447"/>
      <c r="DG63" s="447"/>
      <c r="DH63" s="447"/>
      <c r="DI63" s="447"/>
      <c r="DJ63" s="447"/>
      <c r="DK63" s="447"/>
      <c r="DL63" s="447"/>
      <c r="DM63" s="447"/>
      <c r="DN63" s="447"/>
      <c r="DO63" s="447"/>
      <c r="DP63" s="447"/>
      <c r="DQ63" s="447"/>
      <c r="DR63" s="447"/>
      <c r="DS63" s="447"/>
      <c r="DT63" s="447"/>
      <c r="DU63" s="447"/>
      <c r="DV63" s="447"/>
      <c r="DW63" s="447"/>
      <c r="DX63" s="447"/>
      <c r="DY63" s="447"/>
      <c r="DZ63" s="447"/>
      <c r="EA63" s="447"/>
      <c r="EB63" s="447"/>
      <c r="EC63" s="447"/>
      <c r="ED63" s="447"/>
      <c r="EE63" s="447"/>
      <c r="EF63" s="447"/>
      <c r="EG63" s="447"/>
      <c r="EH63" s="447"/>
      <c r="EI63" s="447"/>
      <c r="EJ63" s="447"/>
      <c r="EK63" s="447"/>
      <c r="EL63" s="447"/>
      <c r="EM63" s="447"/>
      <c r="EN63" s="447"/>
      <c r="EO63" s="447"/>
      <c r="EP63" s="447"/>
      <c r="EQ63" s="447"/>
      <c r="ER63" s="447"/>
      <c r="ES63" s="447"/>
      <c r="ET63" s="447"/>
      <c r="EU63" s="447"/>
      <c r="EV63" s="447"/>
      <c r="EW63" s="447"/>
      <c r="EX63" s="447"/>
      <c r="EY63" s="447"/>
      <c r="EZ63" s="447"/>
      <c r="FA63" s="447"/>
      <c r="FB63" s="447"/>
      <c r="FC63" s="447"/>
    </row>
    <row r="64" spans="1:159" x14ac:dyDescent="0.25">
      <c r="A64" s="488" t="s">
        <v>1381</v>
      </c>
    </row>
    <row r="65" spans="1:22" x14ac:dyDescent="0.25">
      <c r="A65" s="489" t="s">
        <v>1382</v>
      </c>
      <c r="V65" s="448" t="s">
        <v>1425</v>
      </c>
    </row>
  </sheetData>
  <sheetProtection password="CCCF" sheet="1" objects="1" scenarios="1"/>
  <mergeCells count="3">
    <mergeCell ref="A2:E2"/>
    <mergeCell ref="D3:V3"/>
    <mergeCell ref="B5:F5"/>
  </mergeCells>
  <hyperlinks>
    <hyperlink ref="K1" location="Index!A1" display="Back to Index"/>
    <hyperlink ref="V65" location="'Table 2.14'!A1" display="Back to top"/>
  </hyperlinks>
  <pageMargins left="0.7" right="0.7" top="0.75" bottom="0.75" header="0.3" footer="0.3"/>
  <pageSetup paperSize="9" orientation="portrait" r:id="rId1"/>
  <tableParts count="4">
    <tablePart r:id="rId2"/>
    <tablePart r:id="rId3"/>
    <tablePart r:id="rId4"/>
    <tablePart r:id="rId5"/>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65"/>
  <sheetViews>
    <sheetView zoomScaleNormal="100" workbookViewId="0">
      <pane xSplit="1" ySplit="6" topLeftCell="B7" activePane="bottomRight" state="frozen"/>
      <selection pane="topRight" activeCell="B1" sqref="B1"/>
      <selection pane="bottomLeft" activeCell="A6" sqref="A6"/>
      <selection pane="bottomRight" activeCell="L1" sqref="L1"/>
    </sheetView>
  </sheetViews>
  <sheetFormatPr defaultRowHeight="15" x14ac:dyDescent="0.25"/>
  <cols>
    <col min="1" max="1" width="56.42578125" style="447" customWidth="1"/>
    <col min="2" max="21" width="11.5703125" style="447" customWidth="1"/>
    <col min="22" max="22" width="60.85546875" style="447" customWidth="1"/>
    <col min="23" max="16384" width="9.140625" style="447"/>
  </cols>
  <sheetData>
    <row r="1" spans="1:152" ht="18.75" x14ac:dyDescent="0.3">
      <c r="A1" s="446" t="s">
        <v>1074</v>
      </c>
      <c r="G1" s="448" t="s">
        <v>1250</v>
      </c>
    </row>
    <row r="2" spans="1:152" ht="15.75" x14ac:dyDescent="0.25">
      <c r="A2" s="449" t="s">
        <v>893</v>
      </c>
      <c r="B2" s="450"/>
      <c r="C2" s="450"/>
      <c r="D2" s="450"/>
      <c r="E2" s="450"/>
      <c r="F2" s="450"/>
      <c r="G2" s="450"/>
      <c r="H2" s="450"/>
      <c r="I2" s="450"/>
      <c r="J2" s="450"/>
      <c r="K2" s="450"/>
      <c r="L2" s="450"/>
      <c r="M2" s="450"/>
      <c r="N2" s="450"/>
      <c r="O2" s="450"/>
      <c r="P2" s="450"/>
      <c r="Q2" s="450"/>
      <c r="R2" s="450"/>
      <c r="S2" s="450"/>
      <c r="T2" s="450"/>
      <c r="U2" s="450"/>
    </row>
    <row r="3" spans="1:152" x14ac:dyDescent="0.25">
      <c r="A3" s="450"/>
      <c r="B3" s="450"/>
      <c r="C3" s="450"/>
      <c r="D3" s="450"/>
      <c r="E3" s="450"/>
      <c r="F3" s="450"/>
      <c r="G3" s="450"/>
      <c r="H3" s="450"/>
      <c r="I3" s="450"/>
      <c r="J3" s="450"/>
      <c r="K3" s="450"/>
      <c r="L3" s="450"/>
      <c r="M3" s="450"/>
      <c r="N3" s="450"/>
      <c r="O3" s="450"/>
      <c r="P3" s="450"/>
      <c r="Q3" s="1055" t="s">
        <v>198</v>
      </c>
      <c r="R3" s="1055"/>
      <c r="S3" s="1055"/>
      <c r="T3" s="1055"/>
      <c r="U3" s="1055"/>
    </row>
    <row r="4" spans="1:152" s="531" customFormat="1" ht="7.5" customHeight="1" x14ac:dyDescent="0.25">
      <c r="A4" s="661"/>
      <c r="B4" s="661"/>
      <c r="C4" s="661"/>
      <c r="D4" s="661"/>
      <c r="E4" s="661"/>
      <c r="F4" s="661"/>
      <c r="G4" s="661"/>
      <c r="H4" s="661"/>
      <c r="I4" s="661"/>
      <c r="J4" s="661"/>
      <c r="K4" s="661"/>
      <c r="L4" s="661"/>
      <c r="M4" s="661"/>
      <c r="N4" s="661"/>
      <c r="O4" s="661"/>
      <c r="P4" s="661"/>
      <c r="Q4" s="786"/>
      <c r="R4" s="786"/>
      <c r="S4" s="786"/>
      <c r="T4" s="786"/>
      <c r="U4" s="786"/>
    </row>
    <row r="5" spans="1:152" x14ac:dyDescent="0.25">
      <c r="A5" s="820"/>
      <c r="B5" s="1056" t="s">
        <v>894</v>
      </c>
      <c r="C5" s="1056"/>
      <c r="D5" s="1056"/>
      <c r="E5" s="1056"/>
      <c r="F5" s="1056"/>
      <c r="G5" s="1056"/>
      <c r="H5" s="1056"/>
      <c r="I5" s="1056"/>
      <c r="J5" s="1056"/>
      <c r="K5" s="1056"/>
      <c r="L5" s="1056"/>
      <c r="M5" s="1056"/>
      <c r="N5" s="1056"/>
      <c r="O5" s="1056"/>
      <c r="P5" s="1056"/>
      <c r="Q5" s="1056"/>
      <c r="R5" s="1056"/>
      <c r="S5" s="1056"/>
      <c r="T5" s="1056"/>
      <c r="U5" s="1057"/>
    </row>
    <row r="6" spans="1:152" s="485" customFormat="1" ht="51.75" customHeight="1" x14ac:dyDescent="0.25">
      <c r="A6" s="821" t="s">
        <v>1142</v>
      </c>
      <c r="B6" s="822" t="s">
        <v>245</v>
      </c>
      <c r="C6" s="822" t="s">
        <v>895</v>
      </c>
      <c r="D6" s="822" t="s">
        <v>255</v>
      </c>
      <c r="E6" s="822" t="s">
        <v>329</v>
      </c>
      <c r="F6" s="822" t="s">
        <v>338</v>
      </c>
      <c r="G6" s="822" t="s">
        <v>330</v>
      </c>
      <c r="H6" s="822" t="s">
        <v>291</v>
      </c>
      <c r="I6" s="822" t="s">
        <v>301</v>
      </c>
      <c r="J6" s="822" t="s">
        <v>317</v>
      </c>
      <c r="K6" s="822" t="s">
        <v>325</v>
      </c>
      <c r="L6" s="822" t="s">
        <v>319</v>
      </c>
      <c r="M6" s="822" t="s">
        <v>298</v>
      </c>
      <c r="N6" s="822" t="s">
        <v>246</v>
      </c>
      <c r="O6" s="822" t="s">
        <v>259</v>
      </c>
      <c r="P6" s="822" t="s">
        <v>336</v>
      </c>
      <c r="Q6" s="822" t="s">
        <v>302</v>
      </c>
      <c r="R6" s="822" t="s">
        <v>254</v>
      </c>
      <c r="S6" s="822" t="s">
        <v>337</v>
      </c>
      <c r="T6" s="822" t="s">
        <v>256</v>
      </c>
      <c r="U6" s="822" t="s">
        <v>304</v>
      </c>
    </row>
    <row r="7" spans="1:152" x14ac:dyDescent="0.25">
      <c r="A7" s="823" t="s">
        <v>847</v>
      </c>
      <c r="B7" s="824">
        <v>104074</v>
      </c>
      <c r="C7" s="825">
        <v>24825</v>
      </c>
      <c r="D7" s="824">
        <v>2636</v>
      </c>
      <c r="E7" s="824">
        <v>2488</v>
      </c>
      <c r="F7" s="824">
        <v>1849</v>
      </c>
      <c r="G7" s="824">
        <v>1754</v>
      </c>
      <c r="H7" s="824">
        <v>873</v>
      </c>
      <c r="I7" s="824">
        <v>1051</v>
      </c>
      <c r="J7" s="824">
        <v>994</v>
      </c>
      <c r="K7" s="824">
        <v>1004</v>
      </c>
      <c r="L7" s="824">
        <v>741</v>
      </c>
      <c r="M7" s="824">
        <v>731</v>
      </c>
      <c r="N7" s="824">
        <v>691</v>
      </c>
      <c r="O7" s="824">
        <v>705</v>
      </c>
      <c r="P7" s="824">
        <v>664</v>
      </c>
      <c r="Q7" s="824">
        <v>537</v>
      </c>
      <c r="R7" s="824">
        <v>559</v>
      </c>
      <c r="S7" s="824">
        <v>477</v>
      </c>
      <c r="T7" s="824">
        <v>480</v>
      </c>
      <c r="U7" s="826">
        <v>421</v>
      </c>
    </row>
    <row r="8" spans="1:152" s="807" customFormat="1" ht="22.5" customHeight="1" x14ac:dyDescent="0.25">
      <c r="A8" s="1058" t="s">
        <v>1368</v>
      </c>
      <c r="B8" s="1059"/>
      <c r="C8" s="1059"/>
      <c r="D8" s="827"/>
      <c r="E8" s="827"/>
      <c r="F8" s="827"/>
      <c r="G8" s="827"/>
      <c r="H8" s="827"/>
      <c r="I8" s="827"/>
      <c r="J8" s="827"/>
      <c r="K8" s="827"/>
      <c r="L8" s="827"/>
      <c r="M8" s="827"/>
      <c r="N8" s="827"/>
      <c r="O8" s="827"/>
      <c r="P8" s="827"/>
      <c r="Q8" s="827"/>
      <c r="R8" s="827"/>
      <c r="S8" s="827"/>
      <c r="T8" s="827"/>
      <c r="U8" s="828"/>
      <c r="V8" s="531"/>
      <c r="W8" s="531"/>
      <c r="X8" s="531"/>
      <c r="Y8" s="531"/>
      <c r="Z8" s="531"/>
      <c r="AA8" s="531"/>
      <c r="AB8" s="531"/>
      <c r="AC8" s="531"/>
      <c r="AD8" s="531"/>
      <c r="AE8" s="531"/>
      <c r="AF8" s="531"/>
      <c r="AG8" s="531"/>
      <c r="AH8" s="531"/>
      <c r="AI8" s="531"/>
      <c r="AJ8" s="531"/>
      <c r="AK8" s="531"/>
      <c r="AL8" s="531"/>
      <c r="AM8" s="531"/>
      <c r="AN8" s="531"/>
      <c r="AO8" s="531"/>
      <c r="AP8" s="531"/>
      <c r="AQ8" s="531"/>
      <c r="AR8" s="531"/>
      <c r="AS8" s="531"/>
      <c r="AT8" s="531"/>
      <c r="AU8" s="531"/>
      <c r="AV8" s="531"/>
      <c r="AW8" s="531"/>
      <c r="AX8" s="531"/>
      <c r="AY8" s="531"/>
      <c r="AZ8" s="531"/>
      <c r="BA8" s="531"/>
      <c r="BB8" s="531"/>
      <c r="BC8" s="531"/>
      <c r="BD8" s="531"/>
      <c r="BE8" s="531"/>
      <c r="BF8" s="531"/>
      <c r="BG8" s="531"/>
      <c r="BH8" s="531"/>
      <c r="BI8" s="531"/>
      <c r="BJ8" s="531"/>
      <c r="BK8" s="531"/>
      <c r="BL8" s="531"/>
      <c r="BM8" s="531"/>
      <c r="BN8" s="531"/>
      <c r="BO8" s="531"/>
      <c r="BP8" s="531"/>
      <c r="BQ8" s="531"/>
      <c r="BR8" s="531"/>
      <c r="BS8" s="531"/>
      <c r="BT8" s="531"/>
      <c r="BU8" s="531"/>
      <c r="BV8" s="531"/>
      <c r="BW8" s="531"/>
      <c r="BX8" s="531"/>
      <c r="BY8" s="531"/>
      <c r="BZ8" s="531"/>
      <c r="CA8" s="531"/>
      <c r="CB8" s="531"/>
      <c r="CC8" s="531"/>
      <c r="CD8" s="531"/>
      <c r="CE8" s="531"/>
      <c r="CF8" s="531"/>
      <c r="CG8" s="531"/>
      <c r="CH8" s="531"/>
      <c r="CI8" s="531"/>
      <c r="CJ8" s="531"/>
      <c r="CK8" s="531"/>
      <c r="CL8" s="531"/>
      <c r="CM8" s="531"/>
      <c r="CN8" s="531"/>
      <c r="CO8" s="531"/>
      <c r="CP8" s="531"/>
      <c r="CQ8" s="531"/>
      <c r="CR8" s="531"/>
      <c r="CS8" s="531"/>
      <c r="CT8" s="531"/>
      <c r="CU8" s="531"/>
      <c r="CV8" s="531"/>
      <c r="CW8" s="531"/>
      <c r="CX8" s="531"/>
      <c r="CY8" s="531"/>
      <c r="CZ8" s="531"/>
      <c r="DA8" s="531"/>
      <c r="DB8" s="531"/>
      <c r="DC8" s="531"/>
      <c r="DD8" s="531"/>
      <c r="DE8" s="531"/>
      <c r="DF8" s="531"/>
      <c r="DG8" s="531"/>
      <c r="DH8" s="531"/>
      <c r="DI8" s="531"/>
      <c r="DJ8" s="531"/>
      <c r="DK8" s="531"/>
      <c r="DL8" s="531"/>
      <c r="DM8" s="531"/>
      <c r="DN8" s="531"/>
      <c r="DO8" s="531"/>
      <c r="DP8" s="531"/>
      <c r="DQ8" s="531"/>
      <c r="DR8" s="531"/>
      <c r="DS8" s="531"/>
      <c r="DT8" s="531"/>
      <c r="DU8" s="531"/>
      <c r="DV8" s="531"/>
      <c r="DW8" s="531"/>
      <c r="DX8" s="531"/>
      <c r="DY8" s="531"/>
      <c r="DZ8" s="531"/>
      <c r="EA8" s="531"/>
      <c r="EB8" s="531"/>
      <c r="EC8" s="531"/>
      <c r="ED8" s="531"/>
      <c r="EE8" s="531"/>
      <c r="EF8" s="531"/>
      <c r="EG8" s="531"/>
      <c r="EH8" s="531"/>
      <c r="EI8" s="531"/>
      <c r="EJ8" s="531"/>
      <c r="EK8" s="531"/>
      <c r="EL8" s="531"/>
      <c r="EM8" s="531"/>
      <c r="EN8" s="531"/>
      <c r="EO8" s="531"/>
      <c r="EP8" s="531"/>
      <c r="EQ8" s="531"/>
      <c r="ER8" s="531"/>
      <c r="ES8" s="531"/>
      <c r="ET8" s="531"/>
      <c r="EU8" s="531"/>
      <c r="EV8" s="531"/>
    </row>
    <row r="9" spans="1:152" s="509" customFormat="1" ht="0.75" customHeight="1" x14ac:dyDescent="0.25">
      <c r="A9" s="829" t="s">
        <v>1421</v>
      </c>
      <c r="B9" s="830" t="s">
        <v>1422</v>
      </c>
      <c r="C9" s="672" t="s">
        <v>1423</v>
      </c>
      <c r="D9" s="830" t="s">
        <v>1424</v>
      </c>
      <c r="E9" s="830" t="s">
        <v>1428</v>
      </c>
      <c r="F9" s="830" t="s">
        <v>1429</v>
      </c>
      <c r="G9" s="830" t="s">
        <v>1430</v>
      </c>
      <c r="H9" s="830" t="s">
        <v>1431</v>
      </c>
      <c r="I9" s="830" t="s">
        <v>1432</v>
      </c>
      <c r="J9" s="830" t="s">
        <v>1445</v>
      </c>
      <c r="K9" s="830" t="s">
        <v>1446</v>
      </c>
      <c r="L9" s="830" t="s">
        <v>1447</v>
      </c>
      <c r="M9" s="830" t="s">
        <v>1448</v>
      </c>
      <c r="N9" s="830" t="s">
        <v>1449</v>
      </c>
      <c r="O9" s="830" t="s">
        <v>1450</v>
      </c>
      <c r="P9" s="830" t="s">
        <v>1451</v>
      </c>
      <c r="Q9" s="830" t="s">
        <v>1452</v>
      </c>
      <c r="R9" s="830" t="s">
        <v>1453</v>
      </c>
      <c r="S9" s="830" t="s">
        <v>1454</v>
      </c>
      <c r="T9" s="830" t="s">
        <v>1455</v>
      </c>
      <c r="U9" s="830" t="s">
        <v>1456</v>
      </c>
      <c r="V9" s="831"/>
      <c r="W9" s="831"/>
      <c r="X9" s="831"/>
      <c r="Y9" s="831"/>
      <c r="Z9" s="831"/>
      <c r="AA9" s="831"/>
      <c r="AB9" s="831"/>
      <c r="AC9" s="831"/>
      <c r="AD9" s="831"/>
      <c r="AE9" s="831"/>
      <c r="AF9" s="831"/>
      <c r="AG9" s="831"/>
      <c r="AH9" s="831"/>
      <c r="AI9" s="831"/>
      <c r="AJ9" s="831"/>
      <c r="AK9" s="831"/>
      <c r="AL9" s="831"/>
      <c r="AM9" s="831"/>
      <c r="AN9" s="831"/>
      <c r="AO9" s="831"/>
      <c r="AP9" s="831"/>
      <c r="AQ9" s="831"/>
      <c r="AR9" s="831"/>
      <c r="AS9" s="831"/>
      <c r="AT9" s="831"/>
      <c r="AU9" s="831"/>
      <c r="AV9" s="831"/>
      <c r="AW9" s="831"/>
      <c r="AX9" s="831"/>
      <c r="AY9" s="831"/>
      <c r="AZ9" s="831"/>
      <c r="BA9" s="831"/>
      <c r="BB9" s="831"/>
      <c r="BC9" s="831"/>
      <c r="BD9" s="831"/>
      <c r="BE9" s="831"/>
      <c r="BF9" s="831"/>
      <c r="BG9" s="831"/>
      <c r="BH9" s="831"/>
      <c r="BI9" s="831"/>
      <c r="BJ9" s="831"/>
      <c r="BK9" s="831"/>
      <c r="BL9" s="831"/>
      <c r="BM9" s="831"/>
      <c r="BN9" s="831"/>
      <c r="BO9" s="831"/>
      <c r="BP9" s="831"/>
      <c r="BQ9" s="831"/>
      <c r="BR9" s="831"/>
      <c r="BS9" s="831"/>
      <c r="BT9" s="831"/>
      <c r="BU9" s="831"/>
      <c r="BV9" s="831"/>
      <c r="BW9" s="831"/>
      <c r="BX9" s="831"/>
      <c r="BY9" s="831"/>
      <c r="BZ9" s="831"/>
      <c r="CA9" s="831"/>
      <c r="CB9" s="831"/>
      <c r="CC9" s="831"/>
      <c r="CD9" s="831"/>
      <c r="CE9" s="831"/>
      <c r="CF9" s="831"/>
      <c r="CG9" s="831"/>
      <c r="CH9" s="831"/>
      <c r="CI9" s="831"/>
      <c r="CJ9" s="831"/>
      <c r="CK9" s="831"/>
      <c r="CL9" s="831"/>
      <c r="CM9" s="831"/>
      <c r="CN9" s="831"/>
      <c r="CO9" s="831"/>
      <c r="CP9" s="831"/>
      <c r="CQ9" s="831"/>
      <c r="CR9" s="831"/>
      <c r="CS9" s="831"/>
      <c r="CT9" s="831"/>
      <c r="CU9" s="831"/>
      <c r="CV9" s="831"/>
      <c r="CW9" s="831"/>
      <c r="CX9" s="831"/>
      <c r="CY9" s="831"/>
      <c r="CZ9" s="831"/>
      <c r="DA9" s="831"/>
      <c r="DB9" s="831"/>
      <c r="DC9" s="831"/>
      <c r="DD9" s="831"/>
      <c r="DE9" s="831"/>
      <c r="DF9" s="831"/>
      <c r="DG9" s="831"/>
      <c r="DH9" s="831"/>
      <c r="DI9" s="831"/>
      <c r="DJ9" s="831"/>
      <c r="DK9" s="831"/>
      <c r="DL9" s="831"/>
      <c r="DM9" s="831"/>
      <c r="DN9" s="831"/>
      <c r="DO9" s="831"/>
      <c r="DP9" s="831"/>
      <c r="DQ9" s="831"/>
      <c r="DR9" s="831"/>
      <c r="DS9" s="831"/>
      <c r="DT9" s="831"/>
      <c r="DU9" s="831"/>
      <c r="DV9" s="831"/>
      <c r="DW9" s="831"/>
      <c r="DX9" s="831"/>
      <c r="DY9" s="831"/>
      <c r="DZ9" s="831"/>
      <c r="EA9" s="831"/>
      <c r="EB9" s="831"/>
      <c r="EC9" s="831"/>
      <c r="ED9" s="831"/>
      <c r="EE9" s="831"/>
      <c r="EF9" s="831"/>
      <c r="EG9" s="831"/>
      <c r="EH9" s="831"/>
      <c r="EI9" s="831"/>
      <c r="EJ9" s="831"/>
      <c r="EK9" s="831"/>
      <c r="EL9" s="831"/>
      <c r="EM9" s="831"/>
      <c r="EN9" s="831"/>
      <c r="EO9" s="831"/>
      <c r="EP9" s="831"/>
      <c r="EQ9" s="831"/>
      <c r="ER9" s="831"/>
      <c r="ES9" s="831"/>
      <c r="ET9" s="831"/>
      <c r="EU9" s="831"/>
      <c r="EV9" s="831"/>
    </row>
    <row r="10" spans="1:152" s="509" customFormat="1" x14ac:dyDescent="0.25">
      <c r="A10" s="829" t="s">
        <v>848</v>
      </c>
      <c r="B10" s="830">
        <v>20.145281242193054</v>
      </c>
      <c r="C10" s="672">
        <v>1.2205438066465257</v>
      </c>
      <c r="D10" s="830">
        <v>10.015174506828528</v>
      </c>
      <c r="E10" s="830">
        <v>34.043408360128616</v>
      </c>
      <c r="F10" s="830">
        <v>40.886965927528394</v>
      </c>
      <c r="G10" s="830">
        <v>41.505131128848348</v>
      </c>
      <c r="H10" s="830">
        <v>63.459335624284073</v>
      </c>
      <c r="I10" s="830">
        <v>48.810656517602283</v>
      </c>
      <c r="J10" s="830">
        <v>16.599597585513077</v>
      </c>
      <c r="K10" s="830">
        <v>27.689243027888445</v>
      </c>
      <c r="L10" s="830">
        <v>18.75843454790823</v>
      </c>
      <c r="M10" s="830">
        <v>60.738714090287282</v>
      </c>
      <c r="N10" s="830">
        <v>32.995658465991319</v>
      </c>
      <c r="O10" s="830">
        <v>23.404255319148938</v>
      </c>
      <c r="P10" s="830">
        <v>31.92771084337349</v>
      </c>
      <c r="Q10" s="830">
        <v>40.968342644320302</v>
      </c>
      <c r="R10" s="830">
        <v>38.282647584973169</v>
      </c>
      <c r="S10" s="830">
        <v>11.740041928721174</v>
      </c>
      <c r="T10" s="830">
        <v>16.041666666666668</v>
      </c>
      <c r="U10" s="830">
        <v>52.969121140142519</v>
      </c>
      <c r="V10" s="831"/>
      <c r="W10" s="831"/>
      <c r="X10" s="831"/>
      <c r="Y10" s="831"/>
      <c r="Z10" s="831"/>
      <c r="AA10" s="831"/>
      <c r="AB10" s="831"/>
      <c r="AC10" s="831"/>
      <c r="AD10" s="831"/>
      <c r="AE10" s="831"/>
      <c r="AF10" s="831"/>
      <c r="AG10" s="831"/>
      <c r="AH10" s="831"/>
      <c r="AI10" s="831"/>
      <c r="AJ10" s="831"/>
      <c r="AK10" s="831"/>
      <c r="AL10" s="831"/>
      <c r="AM10" s="831"/>
      <c r="AN10" s="831"/>
      <c r="AO10" s="831"/>
      <c r="AP10" s="831"/>
      <c r="AQ10" s="831"/>
      <c r="AR10" s="831"/>
      <c r="AS10" s="831"/>
      <c r="AT10" s="831"/>
      <c r="AU10" s="831"/>
      <c r="AV10" s="831"/>
      <c r="AW10" s="831"/>
      <c r="AX10" s="831"/>
      <c r="AY10" s="831"/>
      <c r="AZ10" s="831"/>
      <c r="BA10" s="831"/>
      <c r="BB10" s="831"/>
      <c r="BC10" s="831"/>
      <c r="BD10" s="831"/>
      <c r="BE10" s="831"/>
      <c r="BF10" s="831"/>
      <c r="BG10" s="831"/>
      <c r="BH10" s="831"/>
      <c r="BI10" s="831"/>
      <c r="BJ10" s="831"/>
      <c r="BK10" s="831"/>
      <c r="BL10" s="831"/>
      <c r="BM10" s="831"/>
      <c r="BN10" s="831"/>
      <c r="BO10" s="831"/>
      <c r="BP10" s="831"/>
      <c r="BQ10" s="831"/>
      <c r="BR10" s="831"/>
      <c r="BS10" s="831"/>
      <c r="BT10" s="831"/>
      <c r="BU10" s="831"/>
      <c r="BV10" s="831"/>
      <c r="BW10" s="831"/>
      <c r="BX10" s="831"/>
      <c r="BY10" s="831"/>
      <c r="BZ10" s="831"/>
      <c r="CA10" s="831"/>
      <c r="CB10" s="831"/>
      <c r="CC10" s="831"/>
      <c r="CD10" s="831"/>
      <c r="CE10" s="831"/>
      <c r="CF10" s="831"/>
      <c r="CG10" s="831"/>
      <c r="CH10" s="831"/>
      <c r="CI10" s="831"/>
      <c r="CJ10" s="831"/>
      <c r="CK10" s="831"/>
      <c r="CL10" s="831"/>
      <c r="CM10" s="831"/>
      <c r="CN10" s="831"/>
      <c r="CO10" s="831"/>
      <c r="CP10" s="831"/>
      <c r="CQ10" s="831"/>
      <c r="CR10" s="831"/>
      <c r="CS10" s="831"/>
      <c r="CT10" s="831"/>
      <c r="CU10" s="831"/>
      <c r="CV10" s="831"/>
      <c r="CW10" s="831"/>
      <c r="CX10" s="831"/>
      <c r="CY10" s="831"/>
      <c r="CZ10" s="831"/>
      <c r="DA10" s="831"/>
      <c r="DB10" s="831"/>
      <c r="DC10" s="831"/>
      <c r="DD10" s="831"/>
      <c r="DE10" s="831"/>
      <c r="DF10" s="831"/>
      <c r="DG10" s="831"/>
      <c r="DH10" s="831"/>
      <c r="DI10" s="831"/>
      <c r="DJ10" s="831"/>
      <c r="DK10" s="831"/>
      <c r="DL10" s="831"/>
      <c r="DM10" s="831"/>
      <c r="DN10" s="831"/>
      <c r="DO10" s="831"/>
      <c r="DP10" s="831"/>
      <c r="DQ10" s="831"/>
      <c r="DR10" s="831"/>
      <c r="DS10" s="831"/>
      <c r="DT10" s="831"/>
      <c r="DU10" s="831"/>
      <c r="DV10" s="831"/>
      <c r="DW10" s="831"/>
      <c r="DX10" s="831"/>
      <c r="DY10" s="831"/>
      <c r="DZ10" s="831"/>
      <c r="EA10" s="831"/>
      <c r="EB10" s="831"/>
      <c r="EC10" s="831"/>
      <c r="ED10" s="831"/>
      <c r="EE10" s="831"/>
      <c r="EF10" s="831"/>
      <c r="EG10" s="831"/>
      <c r="EH10" s="831"/>
      <c r="EI10" s="831"/>
      <c r="EJ10" s="831"/>
      <c r="EK10" s="831"/>
      <c r="EL10" s="831"/>
      <c r="EM10" s="831"/>
      <c r="EN10" s="831"/>
      <c r="EO10" s="831"/>
      <c r="EP10" s="831"/>
      <c r="EQ10" s="831"/>
      <c r="ER10" s="831"/>
      <c r="ES10" s="831"/>
      <c r="ET10" s="831"/>
      <c r="EU10" s="831"/>
      <c r="EV10" s="831"/>
    </row>
    <row r="11" spans="1:152" s="509" customFormat="1" x14ac:dyDescent="0.25">
      <c r="A11" s="829" t="s">
        <v>849</v>
      </c>
      <c r="B11" s="830">
        <v>24.30578242404443</v>
      </c>
      <c r="C11" s="672">
        <v>5.309164149043303</v>
      </c>
      <c r="D11" s="830">
        <v>18.285280728376328</v>
      </c>
      <c r="E11" s="830">
        <v>15.112540192926044</v>
      </c>
      <c r="F11" s="830">
        <v>5.029745808545159</v>
      </c>
      <c r="G11" s="830">
        <v>15.051311288483465</v>
      </c>
      <c r="H11" s="830">
        <v>5.6128293241695308</v>
      </c>
      <c r="I11" s="830">
        <v>6.6603235014272126</v>
      </c>
      <c r="J11" s="830">
        <v>9.5573440643863172</v>
      </c>
      <c r="K11" s="830">
        <v>11.952191235059761</v>
      </c>
      <c r="L11" s="830">
        <v>9.0418353576248318</v>
      </c>
      <c r="M11" s="830">
        <v>6.0191518467852259</v>
      </c>
      <c r="N11" s="830">
        <v>24.312590448625183</v>
      </c>
      <c r="O11" s="830">
        <v>19.858156028368796</v>
      </c>
      <c r="P11" s="830">
        <v>7.0783132530120492</v>
      </c>
      <c r="Q11" s="830">
        <v>8.1936685288640589</v>
      </c>
      <c r="R11" s="830">
        <v>13.953488372093023</v>
      </c>
      <c r="S11" s="830">
        <v>8.5953878406708597</v>
      </c>
      <c r="T11" s="830">
        <v>15.208333333333332</v>
      </c>
      <c r="U11" s="830">
        <v>6.1757719714964372</v>
      </c>
      <c r="V11" s="831"/>
      <c r="W11" s="831"/>
      <c r="X11" s="831"/>
      <c r="Y11" s="831"/>
      <c r="Z11" s="831"/>
      <c r="AA11" s="831"/>
      <c r="AB11" s="831"/>
      <c r="AC11" s="831"/>
      <c r="AD11" s="831"/>
      <c r="AE11" s="831"/>
      <c r="AF11" s="831"/>
      <c r="AG11" s="831"/>
      <c r="AH11" s="831"/>
      <c r="AI11" s="831"/>
      <c r="AJ11" s="831"/>
      <c r="AK11" s="831"/>
      <c r="AL11" s="831"/>
      <c r="AM11" s="831"/>
      <c r="AN11" s="831"/>
      <c r="AO11" s="831"/>
      <c r="AP11" s="831"/>
      <c r="AQ11" s="831"/>
      <c r="AR11" s="831"/>
      <c r="AS11" s="831"/>
      <c r="AT11" s="831"/>
      <c r="AU11" s="831"/>
      <c r="AV11" s="831"/>
      <c r="AW11" s="831"/>
      <c r="AX11" s="831"/>
      <c r="AY11" s="831"/>
      <c r="AZ11" s="831"/>
      <c r="BA11" s="831"/>
      <c r="BB11" s="831"/>
      <c r="BC11" s="831"/>
      <c r="BD11" s="831"/>
      <c r="BE11" s="831"/>
      <c r="BF11" s="831"/>
      <c r="BG11" s="831"/>
      <c r="BH11" s="831"/>
      <c r="BI11" s="831"/>
      <c r="BJ11" s="831"/>
      <c r="BK11" s="831"/>
      <c r="BL11" s="831"/>
      <c r="BM11" s="831"/>
      <c r="BN11" s="831"/>
      <c r="BO11" s="831"/>
      <c r="BP11" s="831"/>
      <c r="BQ11" s="831"/>
      <c r="BR11" s="831"/>
      <c r="BS11" s="831"/>
      <c r="BT11" s="831"/>
      <c r="BU11" s="831"/>
      <c r="BV11" s="831"/>
      <c r="BW11" s="831"/>
      <c r="BX11" s="831"/>
      <c r="BY11" s="831"/>
      <c r="BZ11" s="831"/>
      <c r="CA11" s="831"/>
      <c r="CB11" s="831"/>
      <c r="CC11" s="831"/>
      <c r="CD11" s="831"/>
      <c r="CE11" s="831"/>
      <c r="CF11" s="831"/>
      <c r="CG11" s="831"/>
      <c r="CH11" s="831"/>
      <c r="CI11" s="831"/>
      <c r="CJ11" s="831"/>
      <c r="CK11" s="831"/>
      <c r="CL11" s="831"/>
      <c r="CM11" s="831"/>
      <c r="CN11" s="831"/>
      <c r="CO11" s="831"/>
      <c r="CP11" s="831"/>
      <c r="CQ11" s="831"/>
      <c r="CR11" s="831"/>
      <c r="CS11" s="831"/>
      <c r="CT11" s="831"/>
      <c r="CU11" s="831"/>
      <c r="CV11" s="831"/>
      <c r="CW11" s="831"/>
      <c r="CX11" s="831"/>
      <c r="CY11" s="831"/>
      <c r="CZ11" s="831"/>
      <c r="DA11" s="831"/>
      <c r="DB11" s="831"/>
      <c r="DC11" s="831"/>
      <c r="DD11" s="831"/>
      <c r="DE11" s="831"/>
      <c r="DF11" s="831"/>
      <c r="DG11" s="831"/>
      <c r="DH11" s="831"/>
      <c r="DI11" s="831"/>
      <c r="DJ11" s="831"/>
      <c r="DK11" s="831"/>
      <c r="DL11" s="831"/>
      <c r="DM11" s="831"/>
      <c r="DN11" s="831"/>
      <c r="DO11" s="831"/>
      <c r="DP11" s="831"/>
      <c r="DQ11" s="831"/>
      <c r="DR11" s="831"/>
      <c r="DS11" s="831"/>
      <c r="DT11" s="831"/>
      <c r="DU11" s="831"/>
      <c r="DV11" s="831"/>
      <c r="DW11" s="831"/>
      <c r="DX11" s="831"/>
      <c r="DY11" s="831"/>
      <c r="DZ11" s="831"/>
      <c r="EA11" s="831"/>
      <c r="EB11" s="831"/>
      <c r="EC11" s="831"/>
      <c r="ED11" s="831"/>
      <c r="EE11" s="831"/>
      <c r="EF11" s="831"/>
      <c r="EG11" s="831"/>
      <c r="EH11" s="831"/>
      <c r="EI11" s="831"/>
      <c r="EJ11" s="831"/>
      <c r="EK11" s="831"/>
      <c r="EL11" s="831"/>
      <c r="EM11" s="831"/>
      <c r="EN11" s="831"/>
      <c r="EO11" s="831"/>
      <c r="EP11" s="831"/>
      <c r="EQ11" s="831"/>
      <c r="ER11" s="831"/>
      <c r="ES11" s="831"/>
      <c r="ET11" s="831"/>
      <c r="EU11" s="831"/>
      <c r="EV11" s="831"/>
    </row>
    <row r="12" spans="1:152" x14ac:dyDescent="0.25">
      <c r="A12" s="829" t="s">
        <v>891</v>
      </c>
      <c r="B12" s="830">
        <v>9.5739569921402072</v>
      </c>
      <c r="C12" s="672">
        <v>1.0715005035246727</v>
      </c>
      <c r="D12" s="830">
        <v>5.6525037936267069</v>
      </c>
      <c r="E12" s="830">
        <v>7.596463022508039</v>
      </c>
      <c r="F12" s="830">
        <v>9.085992428339642</v>
      </c>
      <c r="G12" s="830">
        <v>6.3854047890535917</v>
      </c>
      <c r="H12" s="830">
        <v>14.20389461626575</v>
      </c>
      <c r="I12" s="830">
        <v>14.557564224548051</v>
      </c>
      <c r="J12" s="830">
        <v>5.9356136820925549</v>
      </c>
      <c r="K12" s="830">
        <v>7.4701195219123511</v>
      </c>
      <c r="L12" s="830">
        <v>4.7233468286099871</v>
      </c>
      <c r="M12" s="830">
        <v>11.080711354309166</v>
      </c>
      <c r="N12" s="830">
        <v>13.603473227206948</v>
      </c>
      <c r="O12" s="830">
        <v>13.333333333333334</v>
      </c>
      <c r="P12" s="830">
        <v>8.4337349397590362</v>
      </c>
      <c r="Q12" s="830">
        <v>27.001862197392924</v>
      </c>
      <c r="R12" s="830">
        <v>12.522361359570661</v>
      </c>
      <c r="S12" s="830">
        <v>5.6603773584905666</v>
      </c>
      <c r="T12" s="830">
        <v>8.75</v>
      </c>
      <c r="U12" s="830">
        <v>14.964370546318289</v>
      </c>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1"/>
      <c r="AY12" s="531"/>
      <c r="AZ12" s="531"/>
      <c r="BA12" s="531"/>
      <c r="BB12" s="531"/>
      <c r="BC12" s="531"/>
      <c r="BD12" s="531"/>
      <c r="BE12" s="531"/>
      <c r="BF12" s="531"/>
      <c r="BG12" s="531"/>
      <c r="BH12" s="531"/>
      <c r="BI12" s="531"/>
      <c r="BJ12" s="531"/>
      <c r="BK12" s="531"/>
      <c r="BL12" s="531"/>
      <c r="BM12" s="531"/>
      <c r="BN12" s="531"/>
      <c r="BO12" s="531"/>
      <c r="BP12" s="531"/>
      <c r="BQ12" s="531"/>
      <c r="BR12" s="531"/>
      <c r="BS12" s="531"/>
      <c r="BT12" s="531"/>
      <c r="BU12" s="531"/>
      <c r="BV12" s="531"/>
      <c r="BW12" s="531"/>
      <c r="BX12" s="531"/>
      <c r="BY12" s="531"/>
      <c r="BZ12" s="531"/>
      <c r="CA12" s="531"/>
      <c r="CB12" s="531"/>
      <c r="CC12" s="531"/>
      <c r="CD12" s="531"/>
      <c r="CE12" s="531"/>
      <c r="CF12" s="531"/>
      <c r="CG12" s="531"/>
      <c r="CH12" s="531"/>
      <c r="CI12" s="531"/>
      <c r="CJ12" s="531"/>
      <c r="CK12" s="531"/>
      <c r="CL12" s="531"/>
      <c r="CM12" s="531"/>
      <c r="CN12" s="531"/>
      <c r="CO12" s="531"/>
      <c r="CP12" s="531"/>
      <c r="CQ12" s="531"/>
      <c r="CR12" s="531"/>
      <c r="CS12" s="531"/>
      <c r="CT12" s="531"/>
      <c r="CU12" s="531"/>
      <c r="CV12" s="531"/>
      <c r="CW12" s="531"/>
      <c r="CX12" s="531"/>
      <c r="CY12" s="531"/>
      <c r="CZ12" s="531"/>
      <c r="DA12" s="531"/>
      <c r="DB12" s="531"/>
      <c r="DC12" s="531"/>
      <c r="DD12" s="531"/>
      <c r="DE12" s="531"/>
      <c r="DF12" s="531"/>
      <c r="DG12" s="531"/>
      <c r="DH12" s="531"/>
      <c r="DI12" s="531"/>
      <c r="DJ12" s="531"/>
      <c r="DK12" s="531"/>
      <c r="DL12" s="531"/>
      <c r="DM12" s="531"/>
      <c r="DN12" s="531"/>
      <c r="DO12" s="531"/>
      <c r="DP12" s="531"/>
      <c r="DQ12" s="531"/>
      <c r="DR12" s="531"/>
      <c r="DS12" s="531"/>
      <c r="DT12" s="531"/>
      <c r="DU12" s="531"/>
      <c r="DV12" s="531"/>
      <c r="DW12" s="531"/>
      <c r="DX12" s="531"/>
      <c r="DY12" s="531"/>
      <c r="DZ12" s="531"/>
      <c r="EA12" s="531"/>
      <c r="EB12" s="531"/>
      <c r="EC12" s="531"/>
      <c r="ED12" s="531"/>
      <c r="EE12" s="531"/>
      <c r="EF12" s="531"/>
      <c r="EG12" s="531"/>
      <c r="EH12" s="531"/>
      <c r="EI12" s="531"/>
      <c r="EJ12" s="531"/>
      <c r="EK12" s="531"/>
      <c r="EL12" s="531"/>
      <c r="EM12" s="531"/>
      <c r="EN12" s="531"/>
      <c r="EO12" s="531"/>
      <c r="EP12" s="531"/>
      <c r="EQ12" s="531"/>
      <c r="ER12" s="531"/>
      <c r="ES12" s="531"/>
      <c r="ET12" s="531"/>
      <c r="EU12" s="531"/>
      <c r="EV12" s="531"/>
    </row>
    <row r="13" spans="1:152" ht="15.75" customHeight="1" x14ac:dyDescent="0.25">
      <c r="A13" s="829" t="s">
        <v>851</v>
      </c>
      <c r="B13" s="628">
        <v>14.665526452331996</v>
      </c>
      <c r="C13" s="672">
        <v>10.054380664652568</v>
      </c>
      <c r="D13" s="628">
        <v>17.716236722306526</v>
      </c>
      <c r="E13" s="628">
        <v>20.538585209003216</v>
      </c>
      <c r="F13" s="628">
        <v>23.418063818280153</v>
      </c>
      <c r="G13" s="628">
        <v>17.673888255416191</v>
      </c>
      <c r="H13" s="628">
        <v>6.9873997709049256</v>
      </c>
      <c r="I13" s="628">
        <v>21.027592768791628</v>
      </c>
      <c r="J13" s="628">
        <v>25.352112676056336</v>
      </c>
      <c r="K13" s="628">
        <v>25.697211155378486</v>
      </c>
      <c r="L13" s="628">
        <v>19.02834008097166</v>
      </c>
      <c r="M13" s="628">
        <v>13.679890560875513</v>
      </c>
      <c r="N13" s="628">
        <v>10.274963820549928</v>
      </c>
      <c r="O13" s="628">
        <v>14.042553191489363</v>
      </c>
      <c r="P13" s="628">
        <v>20.180722891566266</v>
      </c>
      <c r="Q13" s="628">
        <v>15.64245810055866</v>
      </c>
      <c r="R13" s="628">
        <v>15.742397137745975</v>
      </c>
      <c r="S13" s="628">
        <v>27.253668763102723</v>
      </c>
      <c r="T13" s="628">
        <v>21.458333333333332</v>
      </c>
      <c r="U13" s="628">
        <v>14.489311163895488</v>
      </c>
      <c r="V13" s="531"/>
      <c r="W13" s="531"/>
      <c r="X13" s="531"/>
      <c r="Y13" s="531"/>
      <c r="Z13" s="531"/>
      <c r="AA13" s="531"/>
      <c r="AB13" s="531"/>
      <c r="AC13" s="531"/>
      <c r="AD13" s="531"/>
      <c r="AE13" s="531"/>
      <c r="AF13" s="531"/>
      <c r="AG13" s="531"/>
      <c r="AH13" s="531"/>
      <c r="AI13" s="531"/>
      <c r="AJ13" s="531"/>
      <c r="AK13" s="531"/>
      <c r="AL13" s="531"/>
      <c r="AM13" s="531"/>
      <c r="AN13" s="531"/>
      <c r="AO13" s="531"/>
      <c r="AP13" s="531"/>
      <c r="AQ13" s="531"/>
      <c r="AR13" s="531"/>
      <c r="AS13" s="531"/>
      <c r="AT13" s="531"/>
      <c r="AU13" s="531"/>
      <c r="AV13" s="531"/>
      <c r="AW13" s="531"/>
      <c r="AX13" s="531"/>
      <c r="AY13" s="531"/>
      <c r="AZ13" s="531"/>
      <c r="BA13" s="531"/>
      <c r="BB13" s="531"/>
      <c r="BC13" s="531"/>
      <c r="BD13" s="531"/>
      <c r="BE13" s="531"/>
      <c r="BF13" s="531"/>
      <c r="BG13" s="531"/>
      <c r="BH13" s="531"/>
      <c r="BI13" s="531"/>
      <c r="BJ13" s="531"/>
      <c r="BK13" s="531"/>
      <c r="BL13" s="531"/>
      <c r="BM13" s="531"/>
      <c r="BN13" s="531"/>
      <c r="BO13" s="531"/>
      <c r="BP13" s="531"/>
      <c r="BQ13" s="531"/>
      <c r="BR13" s="531"/>
      <c r="BS13" s="531"/>
      <c r="BT13" s="531"/>
      <c r="BU13" s="531"/>
      <c r="BV13" s="531"/>
      <c r="BW13" s="531"/>
      <c r="BX13" s="531"/>
      <c r="BY13" s="531"/>
      <c r="BZ13" s="531"/>
      <c r="CA13" s="531"/>
      <c r="CB13" s="531"/>
      <c r="CC13" s="531"/>
      <c r="CD13" s="531"/>
      <c r="CE13" s="531"/>
      <c r="CF13" s="531"/>
      <c r="CG13" s="531"/>
      <c r="CH13" s="531"/>
      <c r="CI13" s="531"/>
      <c r="CJ13" s="531"/>
      <c r="CK13" s="531"/>
      <c r="CL13" s="531"/>
      <c r="CM13" s="531"/>
      <c r="CN13" s="531"/>
      <c r="CO13" s="531"/>
      <c r="CP13" s="531"/>
      <c r="CQ13" s="531"/>
      <c r="CR13" s="531"/>
      <c r="CS13" s="531"/>
      <c r="CT13" s="531"/>
      <c r="CU13" s="531"/>
      <c r="CV13" s="531"/>
      <c r="CW13" s="531"/>
      <c r="CX13" s="531"/>
      <c r="CY13" s="531"/>
      <c r="CZ13" s="531"/>
      <c r="DA13" s="531"/>
      <c r="DB13" s="531"/>
      <c r="DC13" s="531"/>
      <c r="DD13" s="531"/>
      <c r="DE13" s="531"/>
      <c r="DF13" s="531"/>
      <c r="DG13" s="531"/>
      <c r="DH13" s="531"/>
      <c r="DI13" s="531"/>
      <c r="DJ13" s="531"/>
      <c r="DK13" s="531"/>
      <c r="DL13" s="531"/>
      <c r="DM13" s="531"/>
      <c r="DN13" s="531"/>
      <c r="DO13" s="531"/>
      <c r="DP13" s="531"/>
      <c r="DQ13" s="531"/>
      <c r="DR13" s="531"/>
      <c r="DS13" s="531"/>
      <c r="DT13" s="531"/>
      <c r="DU13" s="531"/>
      <c r="DV13" s="531"/>
      <c r="DW13" s="531"/>
      <c r="DX13" s="531"/>
      <c r="DY13" s="531"/>
      <c r="DZ13" s="531"/>
      <c r="EA13" s="531"/>
      <c r="EB13" s="531"/>
      <c r="EC13" s="531"/>
      <c r="ED13" s="531"/>
      <c r="EE13" s="531"/>
      <c r="EF13" s="531"/>
      <c r="EG13" s="531"/>
      <c r="EH13" s="531"/>
      <c r="EI13" s="531"/>
      <c r="EJ13" s="531"/>
      <c r="EK13" s="531"/>
      <c r="EL13" s="531"/>
      <c r="EM13" s="531"/>
      <c r="EN13" s="531"/>
      <c r="EO13" s="531"/>
      <c r="EP13" s="531"/>
      <c r="EQ13" s="531"/>
      <c r="ER13" s="531"/>
      <c r="ES13" s="531"/>
      <c r="ET13" s="531"/>
      <c r="EU13" s="531"/>
      <c r="EV13" s="531"/>
    </row>
    <row r="14" spans="1:152" s="509" customFormat="1" ht="15.75" customHeight="1" x14ac:dyDescent="0.25">
      <c r="A14" s="829" t="s">
        <v>1364</v>
      </c>
      <c r="B14" s="658">
        <v>24.194323269980977</v>
      </c>
      <c r="C14" s="658">
        <v>61.184290030211486</v>
      </c>
      <c r="D14" s="658">
        <v>40.06069802731411</v>
      </c>
      <c r="E14" s="658">
        <v>14.429260450160772</v>
      </c>
      <c r="F14" s="658">
        <v>15.738236884802594</v>
      </c>
      <c r="G14" s="658">
        <v>11.516533637400228</v>
      </c>
      <c r="H14" s="658">
        <v>5.4982817869415808</v>
      </c>
      <c r="I14" s="658">
        <v>6.0894386298763088</v>
      </c>
      <c r="J14" s="658">
        <v>34.305835010060363</v>
      </c>
      <c r="K14" s="658">
        <v>19.52191235059761</v>
      </c>
      <c r="L14" s="658">
        <v>38.19163292847503</v>
      </c>
      <c r="M14" s="658">
        <v>3.8303693570451438</v>
      </c>
      <c r="N14" s="658">
        <v>7.3806078147612153</v>
      </c>
      <c r="O14" s="658">
        <v>21.702127659574469</v>
      </c>
      <c r="P14" s="658">
        <v>25.903614457831324</v>
      </c>
      <c r="Q14" s="658">
        <v>6.5176908752327742</v>
      </c>
      <c r="R14" s="658">
        <v>8.0500894454382834</v>
      </c>
      <c r="S14" s="658">
        <v>41.299790356394126</v>
      </c>
      <c r="T14" s="658">
        <v>29.791666666666664</v>
      </c>
      <c r="U14" s="832">
        <v>6.1757719714964372</v>
      </c>
      <c r="V14" s="831"/>
      <c r="W14" s="831"/>
      <c r="X14" s="831"/>
      <c r="Y14" s="831"/>
      <c r="Z14" s="831"/>
      <c r="AA14" s="831"/>
      <c r="AB14" s="831"/>
      <c r="AC14" s="831"/>
      <c r="AD14" s="831"/>
      <c r="AE14" s="831"/>
      <c r="AF14" s="831"/>
      <c r="AG14" s="831"/>
      <c r="AH14" s="831"/>
      <c r="AI14" s="831"/>
      <c r="AJ14" s="831"/>
      <c r="AK14" s="831"/>
      <c r="AL14" s="831"/>
      <c r="AM14" s="831"/>
      <c r="AN14" s="831"/>
      <c r="AO14" s="831"/>
      <c r="AP14" s="831"/>
      <c r="AQ14" s="831"/>
      <c r="AR14" s="831"/>
      <c r="AS14" s="831"/>
      <c r="AT14" s="831"/>
      <c r="AU14" s="831"/>
      <c r="AV14" s="831"/>
      <c r="AW14" s="831"/>
      <c r="AX14" s="831"/>
      <c r="AY14" s="831"/>
      <c r="AZ14" s="831"/>
      <c r="BA14" s="831"/>
      <c r="BB14" s="831"/>
      <c r="BC14" s="831"/>
      <c r="BD14" s="831"/>
      <c r="BE14" s="831"/>
      <c r="BF14" s="831"/>
      <c r="BG14" s="831"/>
      <c r="BH14" s="831"/>
      <c r="BI14" s="831"/>
      <c r="BJ14" s="831"/>
      <c r="BK14" s="831"/>
      <c r="BL14" s="831"/>
      <c r="BM14" s="831"/>
      <c r="BN14" s="831"/>
      <c r="BO14" s="831"/>
      <c r="BP14" s="831"/>
      <c r="BQ14" s="831"/>
      <c r="BR14" s="831"/>
      <c r="BS14" s="831"/>
      <c r="BT14" s="831"/>
      <c r="BU14" s="831"/>
      <c r="BV14" s="831"/>
      <c r="BW14" s="831"/>
      <c r="BX14" s="831"/>
      <c r="BY14" s="831"/>
      <c r="BZ14" s="831"/>
      <c r="CA14" s="831"/>
      <c r="CB14" s="831"/>
      <c r="CC14" s="831"/>
      <c r="CD14" s="831"/>
      <c r="CE14" s="831"/>
      <c r="CF14" s="831"/>
      <c r="CG14" s="831"/>
      <c r="CH14" s="831"/>
      <c r="CI14" s="831"/>
      <c r="CJ14" s="831"/>
      <c r="CK14" s="831"/>
      <c r="CL14" s="831"/>
      <c r="CM14" s="831"/>
      <c r="CN14" s="831"/>
      <c r="CO14" s="831"/>
      <c r="CP14" s="831"/>
      <c r="CQ14" s="831"/>
      <c r="CR14" s="831"/>
      <c r="CS14" s="831"/>
      <c r="CT14" s="831"/>
      <c r="CU14" s="831"/>
      <c r="CV14" s="831"/>
      <c r="CW14" s="831"/>
      <c r="CX14" s="831"/>
      <c r="CY14" s="831"/>
      <c r="CZ14" s="831"/>
      <c r="DA14" s="831"/>
      <c r="DB14" s="831"/>
      <c r="DC14" s="831"/>
      <c r="DD14" s="831"/>
      <c r="DE14" s="831"/>
      <c r="DF14" s="831"/>
      <c r="DG14" s="831"/>
      <c r="DH14" s="831"/>
      <c r="DI14" s="831"/>
      <c r="DJ14" s="831"/>
      <c r="DK14" s="831"/>
      <c r="DL14" s="831"/>
      <c r="DM14" s="831"/>
      <c r="DN14" s="831"/>
      <c r="DO14" s="831"/>
      <c r="DP14" s="831"/>
      <c r="DQ14" s="831"/>
      <c r="DR14" s="831"/>
      <c r="DS14" s="831"/>
      <c r="DT14" s="831"/>
      <c r="DU14" s="831"/>
      <c r="DV14" s="831"/>
      <c r="DW14" s="831"/>
      <c r="DX14" s="831"/>
      <c r="DY14" s="831"/>
      <c r="DZ14" s="831"/>
      <c r="EA14" s="831"/>
      <c r="EB14" s="831"/>
      <c r="EC14" s="831"/>
      <c r="ED14" s="831"/>
      <c r="EE14" s="831"/>
      <c r="EF14" s="831"/>
      <c r="EG14" s="831"/>
      <c r="EH14" s="831"/>
      <c r="EI14" s="831"/>
      <c r="EJ14" s="831"/>
      <c r="EK14" s="831"/>
      <c r="EL14" s="831"/>
      <c r="EM14" s="831"/>
      <c r="EN14" s="831"/>
      <c r="EO14" s="831"/>
      <c r="EP14" s="831"/>
      <c r="EQ14" s="831"/>
      <c r="ER14" s="831"/>
      <c r="ES14" s="831"/>
      <c r="ET14" s="831"/>
      <c r="EU14" s="831"/>
      <c r="EV14" s="831"/>
    </row>
    <row r="15" spans="1:152" s="804" customFormat="1" x14ac:dyDescent="0.25">
      <c r="A15" s="810" t="s">
        <v>1363</v>
      </c>
      <c r="B15" s="830">
        <v>7.1199338931913827</v>
      </c>
      <c r="C15" s="672">
        <v>21.152064451158111</v>
      </c>
      <c r="D15" s="830">
        <v>8.1942336874051591</v>
      </c>
      <c r="E15" s="830">
        <v>8.319935691318328</v>
      </c>
      <c r="F15" s="830">
        <v>6.2736614386154681</v>
      </c>
      <c r="G15" s="830">
        <v>7.4116305587229192</v>
      </c>
      <c r="H15" s="830">
        <v>4.2382588774341343</v>
      </c>
      <c r="I15" s="830">
        <v>3.8058991436726926</v>
      </c>
      <c r="J15" s="830">
        <v>8.7525150905432607</v>
      </c>
      <c r="K15" s="830">
        <v>7.669322709163346</v>
      </c>
      <c r="L15" s="830">
        <v>9.3117408906882595</v>
      </c>
      <c r="M15" s="830">
        <v>5.7455540355677162</v>
      </c>
      <c r="N15" s="830">
        <v>10.998552821997107</v>
      </c>
      <c r="O15" s="830">
        <v>8.3687943262411348</v>
      </c>
      <c r="P15" s="830">
        <v>5.8734939759036138</v>
      </c>
      <c r="Q15" s="830">
        <v>3.5381750465549349</v>
      </c>
      <c r="R15" s="830">
        <v>11.806797853309481</v>
      </c>
      <c r="S15" s="830">
        <v>5.450733752620545</v>
      </c>
      <c r="T15" s="830">
        <v>7.291666666666667</v>
      </c>
      <c r="U15" s="833">
        <v>5.225653206650831</v>
      </c>
      <c r="V15" s="834"/>
      <c r="W15" s="834"/>
      <c r="X15" s="834"/>
      <c r="Y15" s="834"/>
      <c r="Z15" s="834"/>
      <c r="AA15" s="834"/>
      <c r="AB15" s="834"/>
      <c r="AC15" s="834"/>
      <c r="AD15" s="834"/>
      <c r="AE15" s="834"/>
      <c r="AF15" s="834"/>
      <c r="AG15" s="834"/>
      <c r="AH15" s="834"/>
      <c r="AI15" s="834"/>
      <c r="AJ15" s="834"/>
      <c r="AK15" s="834"/>
      <c r="AL15" s="834"/>
      <c r="AM15" s="834"/>
      <c r="AN15" s="834"/>
      <c r="AO15" s="834"/>
      <c r="AP15" s="834"/>
      <c r="AQ15" s="834"/>
      <c r="AR15" s="834"/>
      <c r="AS15" s="834"/>
      <c r="AT15" s="834"/>
      <c r="AU15" s="834"/>
      <c r="AV15" s="834"/>
      <c r="AW15" s="834"/>
      <c r="AX15" s="834"/>
      <c r="AY15" s="834"/>
      <c r="AZ15" s="834"/>
      <c r="BA15" s="834"/>
      <c r="BB15" s="834"/>
      <c r="BC15" s="834"/>
      <c r="BD15" s="834"/>
      <c r="BE15" s="834"/>
      <c r="BF15" s="834"/>
      <c r="BG15" s="834"/>
      <c r="BH15" s="834"/>
      <c r="BI15" s="834"/>
      <c r="BJ15" s="834"/>
      <c r="BK15" s="834"/>
      <c r="BL15" s="834"/>
      <c r="BM15" s="834"/>
      <c r="BN15" s="834"/>
      <c r="BO15" s="834"/>
      <c r="BP15" s="834"/>
      <c r="BQ15" s="834"/>
      <c r="BR15" s="834"/>
      <c r="BS15" s="834"/>
      <c r="BT15" s="834"/>
      <c r="BU15" s="834"/>
      <c r="BV15" s="834"/>
      <c r="BW15" s="834"/>
      <c r="BX15" s="834"/>
      <c r="BY15" s="834"/>
      <c r="BZ15" s="834"/>
      <c r="CA15" s="834"/>
      <c r="CB15" s="834"/>
      <c r="CC15" s="834"/>
      <c r="CD15" s="834"/>
      <c r="CE15" s="834"/>
      <c r="CF15" s="834"/>
      <c r="CG15" s="834"/>
      <c r="CH15" s="834"/>
      <c r="CI15" s="834"/>
      <c r="CJ15" s="834"/>
      <c r="CK15" s="834"/>
      <c r="CL15" s="834"/>
      <c r="CM15" s="834"/>
      <c r="CN15" s="834"/>
      <c r="CO15" s="834"/>
      <c r="CP15" s="834"/>
      <c r="CQ15" s="834"/>
      <c r="CR15" s="834"/>
      <c r="CS15" s="834"/>
      <c r="CT15" s="834"/>
      <c r="CU15" s="834"/>
      <c r="CV15" s="834"/>
      <c r="CW15" s="834"/>
      <c r="CX15" s="834"/>
      <c r="CY15" s="834"/>
      <c r="CZ15" s="834"/>
      <c r="DA15" s="834"/>
      <c r="DB15" s="834"/>
      <c r="DC15" s="834"/>
      <c r="DD15" s="834"/>
      <c r="DE15" s="834"/>
      <c r="DF15" s="834"/>
      <c r="DG15" s="834"/>
      <c r="DH15" s="834"/>
      <c r="DI15" s="834"/>
      <c r="DJ15" s="834"/>
      <c r="DK15" s="834"/>
      <c r="DL15" s="834"/>
      <c r="DM15" s="834"/>
      <c r="DN15" s="834"/>
      <c r="DO15" s="834"/>
      <c r="DP15" s="834"/>
      <c r="DQ15" s="834"/>
      <c r="DR15" s="834"/>
      <c r="DS15" s="834"/>
      <c r="DT15" s="834"/>
      <c r="DU15" s="834"/>
      <c r="DV15" s="834"/>
      <c r="DW15" s="834"/>
      <c r="DX15" s="834"/>
      <c r="DY15" s="834"/>
      <c r="DZ15" s="834"/>
      <c r="EA15" s="834"/>
      <c r="EB15" s="834"/>
      <c r="EC15" s="834"/>
      <c r="ED15" s="834"/>
      <c r="EE15" s="834"/>
      <c r="EF15" s="834"/>
      <c r="EG15" s="834"/>
      <c r="EH15" s="834"/>
      <c r="EI15" s="834"/>
      <c r="EJ15" s="834"/>
      <c r="EK15" s="834"/>
      <c r="EL15" s="834"/>
      <c r="EM15" s="834"/>
      <c r="EN15" s="834"/>
      <c r="EO15" s="834"/>
      <c r="EP15" s="834"/>
      <c r="EQ15" s="834"/>
      <c r="ER15" s="834"/>
      <c r="ES15" s="834"/>
      <c r="ET15" s="834"/>
      <c r="EU15" s="834"/>
      <c r="EV15" s="834"/>
    </row>
    <row r="16" spans="1:152" s="804" customFormat="1" x14ac:dyDescent="0.25">
      <c r="A16" s="835" t="s">
        <v>853</v>
      </c>
      <c r="B16" s="836">
        <v>3.2111766627591907</v>
      </c>
      <c r="C16" s="836">
        <v>12.90231621349446</v>
      </c>
      <c r="D16" s="836">
        <v>3.6039453717754175</v>
      </c>
      <c r="E16" s="836">
        <v>3.3762057877813509</v>
      </c>
      <c r="F16" s="836">
        <v>3.839913466738778</v>
      </c>
      <c r="G16" s="836">
        <v>2.9076396807297606</v>
      </c>
      <c r="H16" s="836">
        <v>3.7800687285223367</v>
      </c>
      <c r="I16" s="836">
        <v>5.8991436726926736</v>
      </c>
      <c r="J16" s="836">
        <v>3.9235412474849096</v>
      </c>
      <c r="K16" s="836">
        <v>5.2788844621513942</v>
      </c>
      <c r="L16" s="836">
        <v>5.668016194331984</v>
      </c>
      <c r="M16" s="836">
        <v>4.2407660738714092</v>
      </c>
      <c r="N16" s="836">
        <v>3.7626628075253259</v>
      </c>
      <c r="O16" s="836">
        <v>1.2765957446808509</v>
      </c>
      <c r="P16" s="836">
        <v>2.2590361445783134</v>
      </c>
      <c r="Q16" s="836">
        <v>1.6759776536312849</v>
      </c>
      <c r="R16" s="836">
        <v>3.7567084078711988</v>
      </c>
      <c r="S16" s="836">
        <v>2.0964360587002098</v>
      </c>
      <c r="T16" s="836">
        <v>2.5</v>
      </c>
      <c r="U16" s="837">
        <v>4.2755344418052257</v>
      </c>
      <c r="V16" s="834"/>
      <c r="W16" s="834"/>
      <c r="X16" s="834"/>
      <c r="Y16" s="834"/>
      <c r="Z16" s="834"/>
      <c r="AA16" s="834"/>
      <c r="AB16" s="834"/>
      <c r="AC16" s="834"/>
      <c r="AD16" s="834"/>
      <c r="AE16" s="834"/>
      <c r="AF16" s="834"/>
      <c r="AG16" s="834"/>
      <c r="AH16" s="834"/>
      <c r="AI16" s="834"/>
      <c r="AJ16" s="834"/>
      <c r="AK16" s="834"/>
      <c r="AL16" s="834"/>
      <c r="AM16" s="834"/>
      <c r="AN16" s="834"/>
      <c r="AO16" s="834"/>
      <c r="AP16" s="834"/>
      <c r="AQ16" s="834"/>
      <c r="AR16" s="834"/>
      <c r="AS16" s="834"/>
      <c r="AT16" s="834"/>
      <c r="AU16" s="834"/>
      <c r="AV16" s="834"/>
      <c r="AW16" s="834"/>
      <c r="AX16" s="834"/>
      <c r="AY16" s="834"/>
      <c r="AZ16" s="834"/>
      <c r="BA16" s="834"/>
      <c r="BB16" s="834"/>
      <c r="BC16" s="834"/>
      <c r="BD16" s="834"/>
      <c r="BE16" s="834"/>
      <c r="BF16" s="834"/>
      <c r="BG16" s="834"/>
      <c r="BH16" s="834"/>
      <c r="BI16" s="834"/>
      <c r="BJ16" s="834"/>
      <c r="BK16" s="834"/>
      <c r="BL16" s="834"/>
      <c r="BM16" s="834"/>
      <c r="BN16" s="834"/>
      <c r="BO16" s="834"/>
      <c r="BP16" s="834"/>
      <c r="BQ16" s="834"/>
      <c r="BR16" s="834"/>
      <c r="BS16" s="834"/>
      <c r="BT16" s="834"/>
      <c r="BU16" s="834"/>
      <c r="BV16" s="834"/>
      <c r="BW16" s="834"/>
      <c r="BX16" s="834"/>
      <c r="BY16" s="834"/>
      <c r="BZ16" s="834"/>
      <c r="CA16" s="834"/>
      <c r="CB16" s="834"/>
      <c r="CC16" s="834"/>
      <c r="CD16" s="834"/>
      <c r="CE16" s="834"/>
      <c r="CF16" s="834"/>
      <c r="CG16" s="834"/>
      <c r="CH16" s="834"/>
      <c r="CI16" s="834"/>
      <c r="CJ16" s="834"/>
      <c r="CK16" s="834"/>
      <c r="CL16" s="834"/>
      <c r="CM16" s="834"/>
      <c r="CN16" s="834"/>
      <c r="CO16" s="834"/>
      <c r="CP16" s="834"/>
      <c r="CQ16" s="834"/>
      <c r="CR16" s="834"/>
      <c r="CS16" s="834"/>
      <c r="CT16" s="834"/>
      <c r="CU16" s="834"/>
      <c r="CV16" s="834"/>
      <c r="CW16" s="834"/>
      <c r="CX16" s="834"/>
      <c r="CY16" s="834"/>
      <c r="CZ16" s="834"/>
      <c r="DA16" s="834"/>
      <c r="DB16" s="834"/>
      <c r="DC16" s="834"/>
      <c r="DD16" s="834"/>
      <c r="DE16" s="834"/>
      <c r="DF16" s="834"/>
      <c r="DG16" s="834"/>
      <c r="DH16" s="834"/>
      <c r="DI16" s="834"/>
      <c r="DJ16" s="834"/>
      <c r="DK16" s="834"/>
      <c r="DL16" s="834"/>
      <c r="DM16" s="834"/>
      <c r="DN16" s="834"/>
      <c r="DO16" s="834"/>
      <c r="DP16" s="834"/>
      <c r="DQ16" s="834"/>
      <c r="DR16" s="834"/>
      <c r="DS16" s="834"/>
      <c r="DT16" s="834"/>
      <c r="DU16" s="834"/>
      <c r="DV16" s="834"/>
      <c r="DW16" s="834"/>
      <c r="DX16" s="834"/>
      <c r="DY16" s="834"/>
      <c r="DZ16" s="834"/>
      <c r="EA16" s="834"/>
      <c r="EB16" s="834"/>
      <c r="EC16" s="834"/>
      <c r="ED16" s="834"/>
      <c r="EE16" s="834"/>
      <c r="EF16" s="834"/>
      <c r="EG16" s="834"/>
      <c r="EH16" s="834"/>
      <c r="EI16" s="834"/>
      <c r="EJ16" s="834"/>
      <c r="EK16" s="834"/>
      <c r="EL16" s="834"/>
      <c r="EM16" s="834"/>
      <c r="EN16" s="834"/>
      <c r="EO16" s="834"/>
      <c r="EP16" s="834"/>
      <c r="EQ16" s="834"/>
      <c r="ER16" s="834"/>
      <c r="ES16" s="834"/>
      <c r="ET16" s="834"/>
      <c r="EU16" s="834"/>
      <c r="EV16" s="834"/>
    </row>
    <row r="17" spans="1:152" s="807" customFormat="1" ht="22.5" customHeight="1" x14ac:dyDescent="0.25">
      <c r="A17" s="838" t="s">
        <v>238</v>
      </c>
      <c r="B17" s="839">
        <v>78.362511290043628</v>
      </c>
      <c r="C17" s="839">
        <v>31.899295065458205</v>
      </c>
      <c r="D17" s="839">
        <v>65.667678300455236</v>
      </c>
      <c r="E17" s="839">
        <v>77.69292604501608</v>
      </c>
      <c r="F17" s="839">
        <v>78.637101135749049</v>
      </c>
      <c r="G17" s="839">
        <v>81.584948688711506</v>
      </c>
      <c r="H17" s="839">
        <v>86.712485681557851</v>
      </c>
      <c r="I17" s="839">
        <v>89.153187440532818</v>
      </c>
      <c r="J17" s="839">
        <v>72.334004024144875</v>
      </c>
      <c r="K17" s="839">
        <v>70.717131474103596</v>
      </c>
      <c r="L17" s="839">
        <v>70.985155195681514</v>
      </c>
      <c r="M17" s="839">
        <v>85.499316005471954</v>
      </c>
      <c r="N17" s="839">
        <v>70.911722141823446</v>
      </c>
      <c r="O17" s="839">
        <v>65.815602836879421</v>
      </c>
      <c r="P17" s="839">
        <v>66.265060240963862</v>
      </c>
      <c r="Q17" s="839">
        <v>78.957169459962756</v>
      </c>
      <c r="R17" s="839">
        <v>74.23971377459749</v>
      </c>
      <c r="S17" s="839">
        <v>65.828092243186589</v>
      </c>
      <c r="T17" s="839">
        <v>72.083333333333329</v>
      </c>
      <c r="U17" s="840">
        <v>79.334916864608076</v>
      </c>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531"/>
      <c r="AZ17" s="531"/>
      <c r="BA17" s="531"/>
      <c r="BB17" s="531"/>
      <c r="BC17" s="531"/>
      <c r="BD17" s="531"/>
      <c r="BE17" s="531"/>
      <c r="BF17" s="531"/>
      <c r="BG17" s="531"/>
      <c r="BH17" s="531"/>
      <c r="BI17" s="531"/>
      <c r="BJ17" s="531"/>
      <c r="BK17" s="531"/>
      <c r="BL17" s="531"/>
      <c r="BM17" s="531"/>
      <c r="BN17" s="531"/>
      <c r="BO17" s="531"/>
      <c r="BP17" s="531"/>
      <c r="BQ17" s="531"/>
      <c r="BR17" s="531"/>
      <c r="BS17" s="531"/>
      <c r="BT17" s="531"/>
      <c r="BU17" s="531"/>
      <c r="BV17" s="531"/>
      <c r="BW17" s="531"/>
      <c r="BX17" s="531"/>
      <c r="BY17" s="531"/>
      <c r="BZ17" s="531"/>
      <c r="CA17" s="531"/>
      <c r="CB17" s="531"/>
      <c r="CC17" s="531"/>
      <c r="CD17" s="531"/>
      <c r="CE17" s="531"/>
      <c r="CF17" s="531"/>
      <c r="CG17" s="531"/>
      <c r="CH17" s="531"/>
      <c r="CI17" s="531"/>
      <c r="CJ17" s="531"/>
      <c r="CK17" s="531"/>
      <c r="CL17" s="531"/>
      <c r="CM17" s="531"/>
      <c r="CN17" s="531"/>
      <c r="CO17" s="531"/>
      <c r="CP17" s="531"/>
      <c r="CQ17" s="531"/>
      <c r="CR17" s="531"/>
      <c r="CS17" s="531"/>
      <c r="CT17" s="531"/>
      <c r="CU17" s="531"/>
      <c r="CV17" s="531"/>
      <c r="CW17" s="531"/>
      <c r="CX17" s="531"/>
      <c r="CY17" s="531"/>
      <c r="CZ17" s="531"/>
      <c r="DA17" s="531"/>
      <c r="DB17" s="531"/>
      <c r="DC17" s="531"/>
      <c r="DD17" s="531"/>
      <c r="DE17" s="531"/>
      <c r="DF17" s="531"/>
      <c r="DG17" s="531"/>
      <c r="DH17" s="531"/>
      <c r="DI17" s="531"/>
      <c r="DJ17" s="531"/>
      <c r="DK17" s="531"/>
      <c r="DL17" s="531"/>
      <c r="DM17" s="531"/>
      <c r="DN17" s="531"/>
      <c r="DO17" s="531"/>
      <c r="DP17" s="531"/>
      <c r="DQ17" s="531"/>
      <c r="DR17" s="531"/>
      <c r="DS17" s="531"/>
      <c r="DT17" s="531"/>
      <c r="DU17" s="531"/>
      <c r="DV17" s="531"/>
      <c r="DW17" s="531"/>
      <c r="DX17" s="531"/>
      <c r="DY17" s="531"/>
      <c r="DZ17" s="531"/>
      <c r="EA17" s="531"/>
      <c r="EB17" s="531"/>
      <c r="EC17" s="531"/>
      <c r="ED17" s="531"/>
      <c r="EE17" s="531"/>
      <c r="EF17" s="531"/>
      <c r="EG17" s="531"/>
      <c r="EH17" s="531"/>
      <c r="EI17" s="531"/>
      <c r="EJ17" s="531"/>
      <c r="EK17" s="531"/>
      <c r="EL17" s="531"/>
      <c r="EM17" s="531"/>
      <c r="EN17" s="531"/>
      <c r="EO17" s="531"/>
      <c r="EP17" s="531"/>
      <c r="EQ17" s="531"/>
      <c r="ER17" s="531"/>
      <c r="ES17" s="531"/>
      <c r="ET17" s="531"/>
      <c r="EU17" s="531"/>
      <c r="EV17" s="531"/>
    </row>
    <row r="18" spans="1:152" x14ac:dyDescent="0.25">
      <c r="A18" s="841" t="s">
        <v>854</v>
      </c>
      <c r="B18" s="827"/>
      <c r="C18" s="827"/>
      <c r="D18" s="827"/>
      <c r="E18" s="827"/>
      <c r="F18" s="827"/>
      <c r="G18" s="827"/>
      <c r="H18" s="827"/>
      <c r="I18" s="827"/>
      <c r="J18" s="827"/>
      <c r="K18" s="827"/>
      <c r="L18" s="827"/>
      <c r="M18" s="827"/>
      <c r="N18" s="827"/>
      <c r="O18" s="827"/>
      <c r="P18" s="827"/>
      <c r="Q18" s="827"/>
      <c r="R18" s="827"/>
      <c r="S18" s="827"/>
      <c r="T18" s="827"/>
      <c r="U18" s="828"/>
    </row>
    <row r="19" spans="1:152" ht="0.75" customHeight="1" x14ac:dyDescent="0.25">
      <c r="A19" s="842" t="s">
        <v>1421</v>
      </c>
      <c r="B19" s="628" t="s">
        <v>1422</v>
      </c>
      <c r="C19" s="672" t="s">
        <v>1423</v>
      </c>
      <c r="D19" s="628" t="s">
        <v>1424</v>
      </c>
      <c r="E19" s="628" t="s">
        <v>1428</v>
      </c>
      <c r="F19" s="628" t="s">
        <v>1429</v>
      </c>
      <c r="G19" s="628" t="s">
        <v>1430</v>
      </c>
      <c r="H19" s="628" t="s">
        <v>1431</v>
      </c>
      <c r="I19" s="628" t="s">
        <v>1432</v>
      </c>
      <c r="J19" s="628" t="s">
        <v>1445</v>
      </c>
      <c r="K19" s="628" t="s">
        <v>1446</v>
      </c>
      <c r="L19" s="628" t="s">
        <v>1447</v>
      </c>
      <c r="M19" s="628" t="s">
        <v>1448</v>
      </c>
      <c r="N19" s="628" t="s">
        <v>1449</v>
      </c>
      <c r="O19" s="628" t="s">
        <v>1450</v>
      </c>
      <c r="P19" s="628" t="s">
        <v>1451</v>
      </c>
      <c r="Q19" s="628" t="s">
        <v>1452</v>
      </c>
      <c r="R19" s="628" t="s">
        <v>1453</v>
      </c>
      <c r="S19" s="628" t="s">
        <v>1454</v>
      </c>
      <c r="T19" s="628" t="s">
        <v>1455</v>
      </c>
      <c r="U19" s="628" t="s">
        <v>1456</v>
      </c>
    </row>
    <row r="20" spans="1:152" x14ac:dyDescent="0.25">
      <c r="A20" s="842" t="s">
        <v>855</v>
      </c>
      <c r="B20" s="628">
        <v>2.1121808395023844</v>
      </c>
      <c r="C20" s="672">
        <v>2.5445292620865136</v>
      </c>
      <c r="D20" s="628">
        <v>0.24449877750611246</v>
      </c>
      <c r="E20" s="628">
        <v>0.3785830178474851</v>
      </c>
      <c r="F20" s="628">
        <v>1.2292118582791034</v>
      </c>
      <c r="G20" s="628">
        <v>0.72463768115942029</v>
      </c>
      <c r="H20" s="628">
        <v>0</v>
      </c>
      <c r="I20" s="628">
        <v>0</v>
      </c>
      <c r="J20" s="628">
        <v>19.411764705882355</v>
      </c>
      <c r="K20" s="628">
        <v>1.2176560121765601</v>
      </c>
      <c r="L20" s="628">
        <v>2.6859504132231407</v>
      </c>
      <c r="M20" s="628">
        <v>0</v>
      </c>
      <c r="N20" s="628">
        <v>2.5862068965517242</v>
      </c>
      <c r="O20" s="628">
        <v>0.87912087912087911</v>
      </c>
      <c r="P20" s="628">
        <v>0.94117647058823517</v>
      </c>
      <c r="Q20" s="628">
        <v>0</v>
      </c>
      <c r="R20" s="628">
        <v>3.5532994923857872</v>
      </c>
      <c r="S20" s="628">
        <v>0</v>
      </c>
      <c r="T20" s="628">
        <v>0</v>
      </c>
      <c r="U20" s="628">
        <v>0</v>
      </c>
    </row>
    <row r="21" spans="1:152" x14ac:dyDescent="0.25">
      <c r="A21" s="829" t="s">
        <v>856</v>
      </c>
      <c r="B21" s="628">
        <v>2.8013245879840944</v>
      </c>
      <c r="C21" s="672">
        <v>0.97540288379983042</v>
      </c>
      <c r="D21" s="628">
        <v>0.18337408312958436</v>
      </c>
      <c r="E21" s="628">
        <v>1.4602487831260142</v>
      </c>
      <c r="F21" s="628">
        <v>0.93998553868402024</v>
      </c>
      <c r="G21" s="628">
        <v>0.79710144927536231</v>
      </c>
      <c r="H21" s="628">
        <v>0.55248618784530379</v>
      </c>
      <c r="I21" s="628">
        <v>0</v>
      </c>
      <c r="J21" s="628">
        <v>0.58823529411764708</v>
      </c>
      <c r="K21" s="628">
        <v>2.1308980213089801</v>
      </c>
      <c r="L21" s="628">
        <v>2.0661157024793391</v>
      </c>
      <c r="M21" s="628">
        <v>1.6835016835016834</v>
      </c>
      <c r="N21" s="628">
        <v>0.64655172413793105</v>
      </c>
      <c r="O21" s="628">
        <v>1.5384615384615385</v>
      </c>
      <c r="P21" s="628">
        <v>0</v>
      </c>
      <c r="Q21" s="628">
        <v>0.96385542168674709</v>
      </c>
      <c r="R21" s="628">
        <v>2.030456852791878</v>
      </c>
      <c r="S21" s="628">
        <v>0</v>
      </c>
      <c r="T21" s="628">
        <v>1.1976047904191618</v>
      </c>
      <c r="U21" s="628">
        <v>0</v>
      </c>
    </row>
    <row r="22" spans="1:152" x14ac:dyDescent="0.25">
      <c r="A22" s="829" t="s">
        <v>857</v>
      </c>
      <c r="B22" s="628">
        <v>2.4356564765448199</v>
      </c>
      <c r="C22" s="672">
        <v>0.31806615776081421</v>
      </c>
      <c r="D22" s="628">
        <v>3.6674816625916873</v>
      </c>
      <c r="E22" s="628">
        <v>5.1379123850730126</v>
      </c>
      <c r="F22" s="628">
        <v>4.6276211135213305</v>
      </c>
      <c r="G22" s="628">
        <v>3.8405797101449277</v>
      </c>
      <c r="H22" s="628">
        <v>0.96685082872928174</v>
      </c>
      <c r="I22" s="628">
        <v>0</v>
      </c>
      <c r="J22" s="628">
        <v>1.7647058823529411</v>
      </c>
      <c r="K22" s="628">
        <v>2.8919330289193299</v>
      </c>
      <c r="L22" s="628">
        <v>2.4793388429752068</v>
      </c>
      <c r="M22" s="628">
        <v>1.6835016835016834</v>
      </c>
      <c r="N22" s="628">
        <v>1.0775862068965518</v>
      </c>
      <c r="O22" s="628">
        <v>2.197802197802198</v>
      </c>
      <c r="P22" s="628">
        <v>2.3529411764705883</v>
      </c>
      <c r="Q22" s="628">
        <v>0.96385542168674709</v>
      </c>
      <c r="R22" s="628">
        <v>1.015228426395939</v>
      </c>
      <c r="S22" s="628">
        <v>1.3157894736842104</v>
      </c>
      <c r="T22" s="628">
        <v>1.4970059880239521</v>
      </c>
      <c r="U22" s="628">
        <v>1.2658227848101267</v>
      </c>
    </row>
    <row r="23" spans="1:152" x14ac:dyDescent="0.25">
      <c r="A23" s="829" t="s">
        <v>858</v>
      </c>
      <c r="B23" s="628">
        <v>1.7465127280631099</v>
      </c>
      <c r="C23" s="672">
        <v>0.16963528413910092</v>
      </c>
      <c r="D23" s="628">
        <v>0.91687041564792182</v>
      </c>
      <c r="E23" s="628">
        <v>0.97349918875067609</v>
      </c>
      <c r="F23" s="628">
        <v>0.65075921908893708</v>
      </c>
      <c r="G23" s="628">
        <v>1.3768115942028984</v>
      </c>
      <c r="H23" s="628">
        <v>0</v>
      </c>
      <c r="I23" s="628">
        <v>0</v>
      </c>
      <c r="J23" s="628">
        <v>0.58823529411764708</v>
      </c>
      <c r="K23" s="628">
        <v>1.3698630136986301</v>
      </c>
      <c r="L23" s="628">
        <v>0.82644628099173556</v>
      </c>
      <c r="M23" s="628">
        <v>0.67340067340067333</v>
      </c>
      <c r="N23" s="628">
        <v>2.3706896551724137</v>
      </c>
      <c r="O23" s="628">
        <v>1.3186813186813187</v>
      </c>
      <c r="P23" s="628">
        <v>2.5882352941176472</v>
      </c>
      <c r="Q23" s="628">
        <v>0</v>
      </c>
      <c r="R23" s="628">
        <v>1.015228426395939</v>
      </c>
      <c r="S23" s="628">
        <v>0</v>
      </c>
      <c r="T23" s="628">
        <v>3.5928143712574849</v>
      </c>
      <c r="U23" s="628">
        <v>0.949367088607595</v>
      </c>
    </row>
    <row r="24" spans="1:152" x14ac:dyDescent="0.25">
      <c r="A24" s="829" t="s">
        <v>859</v>
      </c>
      <c r="B24" s="628">
        <v>10.861365757610628</v>
      </c>
      <c r="C24" s="672">
        <v>2.1840542832909247</v>
      </c>
      <c r="D24" s="628">
        <v>36.002444987775064</v>
      </c>
      <c r="E24" s="628">
        <v>7.3553272038939967</v>
      </c>
      <c r="F24" s="628">
        <v>5.7845263919016627</v>
      </c>
      <c r="G24" s="628">
        <v>8.115942028985506</v>
      </c>
      <c r="H24" s="628">
        <v>2.0718232044198892</v>
      </c>
      <c r="I24" s="628">
        <v>1.6</v>
      </c>
      <c r="J24" s="628">
        <v>4.117647058823529</v>
      </c>
      <c r="K24" s="628">
        <v>4.4140030441400304</v>
      </c>
      <c r="L24" s="628">
        <v>4.1322314049586781</v>
      </c>
      <c r="M24" s="628">
        <v>2.1885521885521886</v>
      </c>
      <c r="N24" s="628">
        <v>7.5431034482758621</v>
      </c>
      <c r="O24" s="628">
        <v>14.945054945054945</v>
      </c>
      <c r="P24" s="628">
        <v>4</v>
      </c>
      <c r="Q24" s="628">
        <v>2.4096385542168677</v>
      </c>
      <c r="R24" s="628">
        <v>6.5989847715736047</v>
      </c>
      <c r="S24" s="628">
        <v>3.6184210526315792</v>
      </c>
      <c r="T24" s="628">
        <v>5.9880239520958085</v>
      </c>
      <c r="U24" s="628">
        <v>4.4303797468354427</v>
      </c>
    </row>
    <row r="25" spans="1:152" x14ac:dyDescent="0.25">
      <c r="A25" s="829" t="s">
        <v>860</v>
      </c>
      <c r="B25" s="628">
        <v>1.818112078554716</v>
      </c>
      <c r="C25" s="459">
        <v>0</v>
      </c>
      <c r="D25" s="628">
        <v>0.85574572127139359</v>
      </c>
      <c r="E25" s="628">
        <v>2.0010816657652786</v>
      </c>
      <c r="F25" s="628">
        <v>2.5307302964569773</v>
      </c>
      <c r="G25" s="628">
        <v>2.0289855072463765</v>
      </c>
      <c r="H25" s="628">
        <v>1.5193370165745856</v>
      </c>
      <c r="I25" s="628">
        <v>2.2857142857142856</v>
      </c>
      <c r="J25" s="628">
        <v>1.4705882352941175</v>
      </c>
      <c r="K25" s="628">
        <v>2.1308980213089801</v>
      </c>
      <c r="L25" s="628">
        <v>1.4462809917355373</v>
      </c>
      <c r="M25" s="628">
        <v>2.3569023569023568</v>
      </c>
      <c r="N25" s="628">
        <v>1.5086206896551724</v>
      </c>
      <c r="O25" s="628">
        <v>0.87912087912087911</v>
      </c>
      <c r="P25" s="628">
        <v>0.70588235294117652</v>
      </c>
      <c r="Q25" s="628">
        <v>0.96385542168674709</v>
      </c>
      <c r="R25" s="628">
        <v>1.7766497461928936</v>
      </c>
      <c r="S25" s="628">
        <v>2.3026315789473681</v>
      </c>
      <c r="T25" s="628">
        <v>1.7964071856287425</v>
      </c>
      <c r="U25" s="628">
        <v>3.1645569620253164</v>
      </c>
    </row>
    <row r="26" spans="1:152" x14ac:dyDescent="0.25">
      <c r="A26" s="829" t="s">
        <v>861</v>
      </c>
      <c r="B26" s="628">
        <v>6.905501642949381</v>
      </c>
      <c r="C26" s="672">
        <v>7.1882951653944023</v>
      </c>
      <c r="D26" s="628">
        <v>8.8019559902200495</v>
      </c>
      <c r="E26" s="628">
        <v>11.952406706327745</v>
      </c>
      <c r="F26" s="628">
        <v>8.026030368763557</v>
      </c>
      <c r="G26" s="628">
        <v>11.159420289855072</v>
      </c>
      <c r="H26" s="628">
        <v>6.9060773480662991</v>
      </c>
      <c r="I26" s="628">
        <v>9.4857142857142858</v>
      </c>
      <c r="J26" s="628">
        <v>10.294117647058822</v>
      </c>
      <c r="K26" s="628">
        <v>7.4581430745814306</v>
      </c>
      <c r="L26" s="628">
        <v>8.677685950413224</v>
      </c>
      <c r="M26" s="628">
        <v>10.437710437710438</v>
      </c>
      <c r="N26" s="628">
        <v>7.3275862068965507</v>
      </c>
      <c r="O26" s="628">
        <v>5.7142857142857144</v>
      </c>
      <c r="P26" s="628">
        <v>12.23529411764706</v>
      </c>
      <c r="Q26" s="628">
        <v>10.843373493975903</v>
      </c>
      <c r="R26" s="628">
        <v>3.2994923857868024</v>
      </c>
      <c r="S26" s="628">
        <v>16.447368421052634</v>
      </c>
      <c r="T26" s="628">
        <v>8.3832335329341312</v>
      </c>
      <c r="U26" s="628">
        <v>10.443037974683545</v>
      </c>
    </row>
    <row r="27" spans="1:152" x14ac:dyDescent="0.25">
      <c r="A27" s="829" t="s">
        <v>862</v>
      </c>
      <c r="B27" s="628">
        <v>5.1040108421873596</v>
      </c>
      <c r="C27" s="672">
        <v>0.78456318914334189</v>
      </c>
      <c r="D27" s="628">
        <v>4.706601466992665</v>
      </c>
      <c r="E27" s="628">
        <v>18.334234721471066</v>
      </c>
      <c r="F27" s="628">
        <v>27.982646420824299</v>
      </c>
      <c r="G27" s="628">
        <v>17.753623188405797</v>
      </c>
      <c r="H27" s="628">
        <v>6.7679558011049714</v>
      </c>
      <c r="I27" s="628">
        <v>29.25714285714286</v>
      </c>
      <c r="J27" s="628">
        <v>14.852941176470589</v>
      </c>
      <c r="K27" s="628">
        <v>19.482496194824961</v>
      </c>
      <c r="L27" s="628">
        <v>25.413223140495866</v>
      </c>
      <c r="M27" s="628">
        <v>19.865319865319865</v>
      </c>
      <c r="N27" s="628">
        <v>13.146551724137931</v>
      </c>
      <c r="O27" s="628">
        <v>10.329670329670328</v>
      </c>
      <c r="P27" s="628">
        <v>19.764705882352938</v>
      </c>
      <c r="Q27" s="628">
        <v>13.012048192771083</v>
      </c>
      <c r="R27" s="628">
        <v>18.274111675126903</v>
      </c>
      <c r="S27" s="628">
        <v>29.605263157894733</v>
      </c>
      <c r="T27" s="628">
        <v>9.5808383233532943</v>
      </c>
      <c r="U27" s="628">
        <v>11.075949367088606</v>
      </c>
    </row>
    <row r="28" spans="1:152" x14ac:dyDescent="0.25">
      <c r="A28" s="829" t="s">
        <v>863</v>
      </c>
      <c r="B28" s="628">
        <v>4.7306713717668414</v>
      </c>
      <c r="C28" s="672">
        <v>0.55131467345207796</v>
      </c>
      <c r="D28" s="628">
        <v>1.5281173594132029</v>
      </c>
      <c r="E28" s="628">
        <v>2.8664142779881017</v>
      </c>
      <c r="F28" s="628">
        <v>2.4584237165582068</v>
      </c>
      <c r="G28" s="628">
        <v>2.7536231884057969</v>
      </c>
      <c r="H28" s="628">
        <v>6.6298342541436464</v>
      </c>
      <c r="I28" s="628">
        <v>1.6</v>
      </c>
      <c r="J28" s="628">
        <v>2.6470588235294117</v>
      </c>
      <c r="K28" s="628">
        <v>5.0228310502283104</v>
      </c>
      <c r="L28" s="628">
        <v>3.0991735537190084</v>
      </c>
      <c r="M28" s="628">
        <v>4.8821548821548824</v>
      </c>
      <c r="N28" s="628">
        <v>4.0948275862068968</v>
      </c>
      <c r="O28" s="628">
        <v>4.6153846153846159</v>
      </c>
      <c r="P28" s="628">
        <v>2.1176470588235294</v>
      </c>
      <c r="Q28" s="628">
        <v>19.518072289156628</v>
      </c>
      <c r="R28" s="628">
        <v>3.0456852791878175</v>
      </c>
      <c r="S28" s="628">
        <v>2.9605263157894735</v>
      </c>
      <c r="T28" s="628">
        <v>7.1856287425149699</v>
      </c>
      <c r="U28" s="628">
        <v>3.481012658227848</v>
      </c>
    </row>
    <row r="29" spans="1:152" x14ac:dyDescent="0.25">
      <c r="A29" s="829" t="s">
        <v>864</v>
      </c>
      <c r="B29" s="628">
        <v>1.0752688172043012</v>
      </c>
      <c r="C29" s="672">
        <v>0.5089058524173028</v>
      </c>
      <c r="D29" s="628">
        <v>0.36674816625916873</v>
      </c>
      <c r="E29" s="628">
        <v>0.75716603569497021</v>
      </c>
      <c r="F29" s="628">
        <v>0.43383947939262474</v>
      </c>
      <c r="G29" s="628">
        <v>0.86956521739130432</v>
      </c>
      <c r="H29" s="628">
        <v>0</v>
      </c>
      <c r="I29" s="628">
        <v>0</v>
      </c>
      <c r="J29" s="628">
        <v>1.6176470588235297</v>
      </c>
      <c r="K29" s="628">
        <v>0.76103500761035003</v>
      </c>
      <c r="L29" s="628">
        <v>0.82644628099173556</v>
      </c>
      <c r="M29" s="628">
        <v>0.50505050505050508</v>
      </c>
      <c r="N29" s="628">
        <v>1.0775862068965518</v>
      </c>
      <c r="O29" s="628">
        <v>0</v>
      </c>
      <c r="P29" s="628">
        <v>0</v>
      </c>
      <c r="Q29" s="628">
        <v>1.2048192771084338</v>
      </c>
      <c r="R29" s="628">
        <v>0</v>
      </c>
      <c r="S29" s="628">
        <v>0.98684210526315785</v>
      </c>
      <c r="T29" s="628">
        <v>1.7964071856287425</v>
      </c>
      <c r="U29" s="628">
        <v>1.89873417721519</v>
      </c>
    </row>
    <row r="30" spans="1:152" x14ac:dyDescent="0.25">
      <c r="A30" s="829" t="s">
        <v>865</v>
      </c>
      <c r="B30" s="628">
        <v>1.2031248002250265</v>
      </c>
      <c r="C30" s="672">
        <v>0.29686174724342662</v>
      </c>
      <c r="D30" s="628">
        <v>1.7726161369193152</v>
      </c>
      <c r="E30" s="628">
        <v>0.59491617090319093</v>
      </c>
      <c r="F30" s="628">
        <v>0.57845263919016632</v>
      </c>
      <c r="G30" s="628">
        <v>0.57971014492753625</v>
      </c>
      <c r="H30" s="628">
        <v>0</v>
      </c>
      <c r="I30" s="628">
        <v>0.68571428571428572</v>
      </c>
      <c r="J30" s="628">
        <v>0.44117647058823528</v>
      </c>
      <c r="K30" s="628">
        <v>0.45662100456621002</v>
      </c>
      <c r="L30" s="628">
        <v>1.2396694214876034</v>
      </c>
      <c r="M30" s="628">
        <v>1.3468013468013467</v>
      </c>
      <c r="N30" s="628">
        <v>0.64655172413793105</v>
      </c>
      <c r="O30" s="628">
        <v>1.9780219780219779</v>
      </c>
      <c r="P30" s="628">
        <v>0</v>
      </c>
      <c r="Q30" s="628">
        <v>0</v>
      </c>
      <c r="R30" s="628">
        <v>1.2690355329949239</v>
      </c>
      <c r="S30" s="628">
        <v>1.6447368421052631</v>
      </c>
      <c r="T30" s="628">
        <v>1.1976047904191618</v>
      </c>
      <c r="U30" s="628">
        <v>1.2658227848101267</v>
      </c>
    </row>
    <row r="31" spans="1:152" x14ac:dyDescent="0.25">
      <c r="A31" s="829" t="s">
        <v>866</v>
      </c>
      <c r="B31" s="628">
        <v>1.6058711467403115</v>
      </c>
      <c r="C31" s="672">
        <v>0.19083969465648853</v>
      </c>
      <c r="D31" s="628">
        <v>1.5892420537897312</v>
      </c>
      <c r="E31" s="628">
        <v>1.1357490535424553</v>
      </c>
      <c r="F31" s="628">
        <v>1.2292118582791034</v>
      </c>
      <c r="G31" s="628">
        <v>1.0869565217391304</v>
      </c>
      <c r="H31" s="628">
        <v>0</v>
      </c>
      <c r="I31" s="628">
        <v>0.91428571428571437</v>
      </c>
      <c r="J31" s="628">
        <v>0</v>
      </c>
      <c r="K31" s="628">
        <v>0.76103500761035003</v>
      </c>
      <c r="L31" s="628">
        <v>0</v>
      </c>
      <c r="M31" s="628">
        <v>1.3468013468013467</v>
      </c>
      <c r="N31" s="628">
        <v>1.2931034482758621</v>
      </c>
      <c r="O31" s="628">
        <v>3.7362637362637363</v>
      </c>
      <c r="P31" s="628">
        <v>1.6470588235294119</v>
      </c>
      <c r="Q31" s="628">
        <v>0.72289156626506024</v>
      </c>
      <c r="R31" s="628">
        <v>2.030456852791878</v>
      </c>
      <c r="S31" s="628">
        <v>2.3026315789473681</v>
      </c>
      <c r="T31" s="628">
        <v>2.0958083832335328</v>
      </c>
      <c r="U31" s="628">
        <v>1.2658227848101267</v>
      </c>
    </row>
    <row r="32" spans="1:152" x14ac:dyDescent="0.25">
      <c r="A32" s="829" t="s">
        <v>867</v>
      </c>
      <c r="B32" s="628">
        <v>5.941467530973112</v>
      </c>
      <c r="C32" s="672">
        <v>1.1238337574215436</v>
      </c>
      <c r="D32" s="628">
        <v>5.0122249388753062</v>
      </c>
      <c r="E32" s="628">
        <v>2.8664142779881017</v>
      </c>
      <c r="F32" s="628">
        <v>4.3383947939262475</v>
      </c>
      <c r="G32" s="628">
        <v>4.9275362318840585</v>
      </c>
      <c r="H32" s="628">
        <v>1.6574585635359116</v>
      </c>
      <c r="I32" s="628">
        <v>2.5142857142857142</v>
      </c>
      <c r="J32" s="628">
        <v>3.3823529411764706</v>
      </c>
      <c r="K32" s="628">
        <v>3.5007610350076099</v>
      </c>
      <c r="L32" s="628">
        <v>2.2727272727272729</v>
      </c>
      <c r="M32" s="628">
        <v>6.0606060606060606</v>
      </c>
      <c r="N32" s="628">
        <v>7.9741379310344831</v>
      </c>
      <c r="O32" s="628">
        <v>6.3736263736263732</v>
      </c>
      <c r="P32" s="628">
        <v>7.764705882352942</v>
      </c>
      <c r="Q32" s="628">
        <v>0.96385542168674709</v>
      </c>
      <c r="R32" s="628">
        <v>5.3299492385786804</v>
      </c>
      <c r="S32" s="628">
        <v>6.5789473684210522</v>
      </c>
      <c r="T32" s="628">
        <v>7.1856287425149699</v>
      </c>
      <c r="U32" s="628">
        <v>8.2278481012658222</v>
      </c>
    </row>
    <row r="33" spans="1:100" x14ac:dyDescent="0.25">
      <c r="A33" s="829" t="s">
        <v>868</v>
      </c>
      <c r="B33" s="628">
        <v>2.7974889084934729</v>
      </c>
      <c r="C33" s="672">
        <v>2.1628498727735366</v>
      </c>
      <c r="D33" s="628">
        <v>3.4841075794621026</v>
      </c>
      <c r="E33" s="628">
        <v>5.1379123850730126</v>
      </c>
      <c r="F33" s="628">
        <v>7.3752711496746199</v>
      </c>
      <c r="G33" s="628">
        <v>5.2898550724637676</v>
      </c>
      <c r="H33" s="628">
        <v>1.5193370165745856</v>
      </c>
      <c r="I33" s="628">
        <v>5.0285714285714285</v>
      </c>
      <c r="J33" s="628">
        <v>2.3529411764705883</v>
      </c>
      <c r="K33" s="628">
        <v>6.5449010654490101</v>
      </c>
      <c r="L33" s="628">
        <v>8.677685950413224</v>
      </c>
      <c r="M33" s="628">
        <v>1.8518518518518516</v>
      </c>
      <c r="N33" s="628">
        <v>3.0172413793103448</v>
      </c>
      <c r="O33" s="628">
        <v>2.8571428571428572</v>
      </c>
      <c r="P33" s="628">
        <v>3.0588235294117649</v>
      </c>
      <c r="Q33" s="628">
        <v>2.1686746987951806</v>
      </c>
      <c r="R33" s="628">
        <v>6.091370558375635</v>
      </c>
      <c r="S33" s="628">
        <v>1.3157894736842104</v>
      </c>
      <c r="T33" s="628">
        <v>7.1856287425149699</v>
      </c>
      <c r="U33" s="628">
        <v>1.89873417721519</v>
      </c>
    </row>
    <row r="34" spans="1:100" x14ac:dyDescent="0.25">
      <c r="A34" s="829" t="s">
        <v>869</v>
      </c>
      <c r="B34" s="628">
        <v>20.003068543592498</v>
      </c>
      <c r="C34" s="672">
        <v>19.762510602205257</v>
      </c>
      <c r="D34" s="628">
        <v>9.2909535452322736</v>
      </c>
      <c r="E34" s="628">
        <v>6.2736614386154672</v>
      </c>
      <c r="F34" s="628">
        <v>6.0014461315979757</v>
      </c>
      <c r="G34" s="628">
        <v>6.8115942028985508</v>
      </c>
      <c r="H34" s="628">
        <v>13.397790055248619</v>
      </c>
      <c r="I34" s="628">
        <v>8</v>
      </c>
      <c r="J34" s="628">
        <v>6.9117647058823533</v>
      </c>
      <c r="K34" s="628">
        <v>10.045662100456621</v>
      </c>
      <c r="L34" s="628">
        <v>6.1983471074380168</v>
      </c>
      <c r="M34" s="628">
        <v>13.131313131313133</v>
      </c>
      <c r="N34" s="628">
        <v>12.068965517241379</v>
      </c>
      <c r="O34" s="628">
        <v>16.043956043956044</v>
      </c>
      <c r="P34" s="628">
        <v>16.235294117647058</v>
      </c>
      <c r="Q34" s="628">
        <v>9.3975903614457827</v>
      </c>
      <c r="R34" s="628">
        <v>10.913705583756345</v>
      </c>
      <c r="S34" s="628">
        <v>12.828947368421053</v>
      </c>
      <c r="T34" s="628">
        <v>14.071856287425149</v>
      </c>
      <c r="U34" s="628">
        <v>9.1772151898734187</v>
      </c>
    </row>
    <row r="35" spans="1:100" x14ac:dyDescent="0.25">
      <c r="A35" s="829" t="s">
        <v>870</v>
      </c>
      <c r="B35" s="628">
        <v>9.6198841624793836</v>
      </c>
      <c r="C35" s="672">
        <v>16.518235793044951</v>
      </c>
      <c r="D35" s="628">
        <v>5.9902200488997552</v>
      </c>
      <c r="E35" s="628">
        <v>4.4889129259058951</v>
      </c>
      <c r="F35" s="628">
        <v>6.0737527114967458</v>
      </c>
      <c r="G35" s="628">
        <v>4.63768115942029</v>
      </c>
      <c r="H35" s="628">
        <v>3.1767955801104977</v>
      </c>
      <c r="I35" s="628">
        <v>2.8571428571428572</v>
      </c>
      <c r="J35" s="628">
        <v>3.5294117647058822</v>
      </c>
      <c r="K35" s="628">
        <v>11.56773211567732</v>
      </c>
      <c r="L35" s="628">
        <v>2.8925619834710745</v>
      </c>
      <c r="M35" s="628">
        <v>6.9023569023569031</v>
      </c>
      <c r="N35" s="628">
        <v>10.775862068965516</v>
      </c>
      <c r="O35" s="628">
        <v>8.5714285714285712</v>
      </c>
      <c r="P35" s="628">
        <v>6.3529411764705879</v>
      </c>
      <c r="Q35" s="628">
        <v>3.132530120481928</v>
      </c>
      <c r="R35" s="628">
        <v>9.6446700507614214</v>
      </c>
      <c r="S35" s="628">
        <v>2.3026315789473681</v>
      </c>
      <c r="T35" s="628">
        <v>5.6886227544910177</v>
      </c>
      <c r="U35" s="628">
        <v>8.2278481012658222</v>
      </c>
    </row>
    <row r="36" spans="1:100" x14ac:dyDescent="0.25">
      <c r="A36" s="829" t="s">
        <v>871</v>
      </c>
      <c r="B36" s="628">
        <v>9.5073708974211453</v>
      </c>
      <c r="C36" s="672">
        <v>15.73367260390161</v>
      </c>
      <c r="D36" s="628">
        <v>5.19559902200489</v>
      </c>
      <c r="E36" s="628">
        <v>17.252568956192537</v>
      </c>
      <c r="F36" s="628">
        <v>10.484454085321765</v>
      </c>
      <c r="G36" s="628">
        <v>17.608695652173914</v>
      </c>
      <c r="H36" s="628">
        <v>51.381215469613259</v>
      </c>
      <c r="I36" s="628">
        <v>26.971428571428575</v>
      </c>
      <c r="J36" s="628">
        <v>5.1470588235294112</v>
      </c>
      <c r="K36" s="628">
        <v>8.0669710806697097</v>
      </c>
      <c r="L36" s="628">
        <v>16.32231404958678</v>
      </c>
      <c r="M36" s="628">
        <v>17.171717171717169</v>
      </c>
      <c r="N36" s="628">
        <v>11.637931034482758</v>
      </c>
      <c r="O36" s="628">
        <v>5.4945054945054945</v>
      </c>
      <c r="P36" s="628">
        <v>10.117647058823529</v>
      </c>
      <c r="Q36" s="628">
        <v>23.373493975903614</v>
      </c>
      <c r="R36" s="628">
        <v>12.944162436548224</v>
      </c>
      <c r="S36" s="628">
        <v>2.9605263157894735</v>
      </c>
      <c r="T36" s="628">
        <v>8.0838323353293404</v>
      </c>
      <c r="U36" s="628">
        <v>27.215189873417721</v>
      </c>
    </row>
    <row r="37" spans="1:100" s="470" customFormat="1" x14ac:dyDescent="0.25">
      <c r="A37" s="829" t="s">
        <v>872</v>
      </c>
      <c r="B37" s="628">
        <v>2.0162888522368405</v>
      </c>
      <c r="C37" s="672">
        <v>3.64715860899067</v>
      </c>
      <c r="D37" s="628">
        <v>0.91687041564792182</v>
      </c>
      <c r="E37" s="628">
        <v>2.7582477014602489</v>
      </c>
      <c r="F37" s="628">
        <v>3.2537960954446854</v>
      </c>
      <c r="G37" s="628">
        <v>2.8985507246376812</v>
      </c>
      <c r="H37" s="628">
        <v>0.4143646408839779</v>
      </c>
      <c r="I37" s="628">
        <v>1.7142857142857144</v>
      </c>
      <c r="J37" s="628">
        <v>1.7647058823529411</v>
      </c>
      <c r="K37" s="628">
        <v>2.2831050228310499</v>
      </c>
      <c r="L37" s="628">
        <v>0</v>
      </c>
      <c r="M37" s="628">
        <v>2.5252525252525251</v>
      </c>
      <c r="N37" s="628">
        <v>3.0172413793103448</v>
      </c>
      <c r="O37" s="628">
        <v>1.5384615384615385</v>
      </c>
      <c r="P37" s="628">
        <v>2.1176470588235294</v>
      </c>
      <c r="Q37" s="628">
        <v>0.96385542168674709</v>
      </c>
      <c r="R37" s="628">
        <v>4.0609137055837561</v>
      </c>
      <c r="S37" s="628">
        <v>1.3157894736842104</v>
      </c>
      <c r="T37" s="628">
        <v>2.3952095808383236</v>
      </c>
      <c r="U37" s="628">
        <v>1.5822784810126582</v>
      </c>
    </row>
    <row r="38" spans="1:100" s="470" customFormat="1" x14ac:dyDescent="0.25">
      <c r="A38" s="829" t="s">
        <v>873</v>
      </c>
      <c r="B38" s="628">
        <v>3.5595105672969964</v>
      </c>
      <c r="C38" s="672">
        <v>16.539440203562343</v>
      </c>
      <c r="D38" s="628">
        <v>2.9339853300733498</v>
      </c>
      <c r="E38" s="628">
        <v>3.2990805840995132</v>
      </c>
      <c r="F38" s="628">
        <v>2.0245842371655822</v>
      </c>
      <c r="G38" s="628">
        <v>3.5507246376811596</v>
      </c>
      <c r="H38" s="628">
        <v>0.4143646408839779</v>
      </c>
      <c r="I38" s="628">
        <v>2.6285714285714286</v>
      </c>
      <c r="J38" s="628">
        <v>10.588235294117647</v>
      </c>
      <c r="K38" s="628">
        <v>3.3485540334855401</v>
      </c>
      <c r="L38" s="628">
        <v>4.338842975206612</v>
      </c>
      <c r="M38" s="628">
        <v>1.8518518518518516</v>
      </c>
      <c r="N38" s="628">
        <v>3.0172413793103448</v>
      </c>
      <c r="O38" s="628">
        <v>5.2747252747252746</v>
      </c>
      <c r="P38" s="628">
        <v>3.0588235294117649</v>
      </c>
      <c r="Q38" s="628">
        <v>5.5421686746987948</v>
      </c>
      <c r="R38" s="628">
        <v>4.3147208121827409</v>
      </c>
      <c r="S38" s="628">
        <v>1.9736842105263157</v>
      </c>
      <c r="T38" s="628">
        <v>1.7964071856287425</v>
      </c>
      <c r="U38" s="628">
        <v>2.8481012658227849</v>
      </c>
    </row>
    <row r="39" spans="1:100" s="647" customFormat="1" ht="22.5" customHeight="1" x14ac:dyDescent="0.25">
      <c r="A39" s="843" t="s">
        <v>218</v>
      </c>
      <c r="B39" s="844">
        <v>3.0749363916484471</v>
      </c>
      <c r="C39" s="845">
        <v>1.4843087362171332</v>
      </c>
      <c r="D39" s="844">
        <v>3.973105134474328</v>
      </c>
      <c r="E39" s="844">
        <v>3.5694970254191452</v>
      </c>
      <c r="F39" s="844">
        <v>3.2537960954446854</v>
      </c>
      <c r="G39" s="844">
        <v>2.681159420289855</v>
      </c>
      <c r="H39" s="844">
        <v>0.55248618784530379</v>
      </c>
      <c r="I39" s="844">
        <v>1.7142857142857144</v>
      </c>
      <c r="J39" s="844">
        <v>4.8529411764705888</v>
      </c>
      <c r="K39" s="844">
        <v>4.8706240487062402</v>
      </c>
      <c r="L39" s="844">
        <v>4.338842975206612</v>
      </c>
      <c r="M39" s="844">
        <v>1.8518518518518516</v>
      </c>
      <c r="N39" s="844">
        <v>4.3103448275862073</v>
      </c>
      <c r="O39" s="844">
        <v>2.4175824175824179</v>
      </c>
      <c r="P39" s="844">
        <v>3.2941176470588238</v>
      </c>
      <c r="Q39" s="844">
        <v>0.96385542168674709</v>
      </c>
      <c r="R39" s="844">
        <v>4.5685279187817258</v>
      </c>
      <c r="S39" s="844">
        <v>2.9605263157894735</v>
      </c>
      <c r="T39" s="844">
        <v>4.1916167664670656</v>
      </c>
      <c r="U39" s="844">
        <v>2.2151898734177213</v>
      </c>
      <c r="V39" s="531"/>
      <c r="W39" s="531"/>
      <c r="X39" s="531"/>
      <c r="Y39" s="531"/>
      <c r="Z39" s="531"/>
      <c r="AA39" s="531"/>
      <c r="AB39" s="531"/>
      <c r="AC39" s="531"/>
      <c r="AD39" s="531"/>
      <c r="AE39" s="531"/>
      <c r="AF39" s="531"/>
      <c r="AG39" s="531"/>
      <c r="AH39" s="531"/>
      <c r="AI39" s="531"/>
      <c r="AJ39" s="531"/>
      <c r="AK39" s="531"/>
      <c r="AL39" s="531"/>
      <c r="AM39" s="531"/>
      <c r="AN39" s="531"/>
      <c r="AO39" s="531"/>
      <c r="AP39" s="531"/>
      <c r="AQ39" s="531"/>
      <c r="AR39" s="531"/>
      <c r="AS39" s="531"/>
      <c r="AT39" s="531"/>
      <c r="AU39" s="531"/>
      <c r="AV39" s="531"/>
      <c r="AW39" s="531"/>
      <c r="AX39" s="531"/>
      <c r="AY39" s="531"/>
      <c r="AZ39" s="531"/>
      <c r="BA39" s="531"/>
      <c r="BB39" s="531"/>
      <c r="BC39" s="531"/>
      <c r="BD39" s="531"/>
      <c r="BE39" s="531"/>
      <c r="BF39" s="531"/>
      <c r="BG39" s="531"/>
      <c r="BH39" s="531"/>
      <c r="BI39" s="531"/>
      <c r="BJ39" s="531"/>
      <c r="BK39" s="531"/>
      <c r="BL39" s="531"/>
      <c r="BM39" s="531"/>
      <c r="BN39" s="531"/>
      <c r="BO39" s="531"/>
      <c r="BP39" s="531"/>
      <c r="BQ39" s="531"/>
      <c r="BR39" s="531"/>
      <c r="BS39" s="531"/>
      <c r="BT39" s="531"/>
      <c r="BU39" s="531"/>
      <c r="BV39" s="531"/>
      <c r="BW39" s="531"/>
      <c r="BX39" s="531"/>
      <c r="BY39" s="531"/>
      <c r="BZ39" s="531"/>
      <c r="CA39" s="531"/>
      <c r="CB39" s="531"/>
      <c r="CC39" s="531"/>
      <c r="CD39" s="531"/>
      <c r="CE39" s="531"/>
      <c r="CF39" s="531"/>
      <c r="CG39" s="531"/>
      <c r="CH39" s="531"/>
      <c r="CI39" s="531"/>
      <c r="CJ39" s="531"/>
      <c r="CK39" s="531"/>
      <c r="CL39" s="531"/>
      <c r="CM39" s="531"/>
      <c r="CN39" s="531"/>
      <c r="CO39" s="531"/>
      <c r="CP39" s="531"/>
      <c r="CQ39" s="531"/>
      <c r="CR39" s="531"/>
      <c r="CS39" s="531"/>
      <c r="CT39" s="531"/>
      <c r="CU39" s="531"/>
      <c r="CV39" s="531"/>
    </row>
    <row r="40" spans="1:100" x14ac:dyDescent="0.25">
      <c r="A40" s="846" t="s">
        <v>200</v>
      </c>
      <c r="B40" s="844">
        <v>1.1059542531292752</v>
      </c>
      <c r="C40" s="845">
        <v>7.4003392705682778</v>
      </c>
      <c r="D40" s="844">
        <v>2.5672371638141809</v>
      </c>
      <c r="E40" s="844">
        <v>1.8388318009734992</v>
      </c>
      <c r="F40" s="844">
        <v>1.735357917570499</v>
      </c>
      <c r="G40" s="844">
        <v>1.1594202898550725</v>
      </c>
      <c r="H40" s="844">
        <v>1.1049723756906076</v>
      </c>
      <c r="I40" s="844">
        <v>3.0857142857142859</v>
      </c>
      <c r="J40" s="844">
        <v>1.6176470588235297</v>
      </c>
      <c r="K40" s="844">
        <v>1.3698630136986301</v>
      </c>
      <c r="L40" s="844">
        <v>2.2727272727272729</v>
      </c>
      <c r="M40" s="844">
        <v>0.50505050505050508</v>
      </c>
      <c r="N40" s="844">
        <v>0</v>
      </c>
      <c r="O40" s="844">
        <v>2.197802197802198</v>
      </c>
      <c r="P40" s="844">
        <v>0</v>
      </c>
      <c r="Q40" s="844">
        <v>1.9277108433734942</v>
      </c>
      <c r="R40" s="844">
        <v>1.015228426395939</v>
      </c>
      <c r="S40" s="844">
        <v>0.98684210526315785</v>
      </c>
      <c r="T40" s="844">
        <v>1.4970059880239521</v>
      </c>
      <c r="U40" s="844">
        <v>0</v>
      </c>
    </row>
    <row r="41" spans="1:100" ht="16.5" customHeight="1" x14ac:dyDescent="0.25">
      <c r="A41" s="847" t="s">
        <v>874</v>
      </c>
      <c r="B41" s="848"/>
      <c r="C41" s="694"/>
      <c r="D41" s="848"/>
      <c r="E41" s="848"/>
      <c r="F41" s="848"/>
      <c r="G41" s="848"/>
      <c r="H41" s="848"/>
      <c r="I41" s="848"/>
      <c r="J41" s="848"/>
      <c r="K41" s="848"/>
      <c r="L41" s="848"/>
      <c r="M41" s="848"/>
      <c r="N41" s="848"/>
      <c r="O41" s="848"/>
      <c r="P41" s="848"/>
      <c r="Q41" s="848"/>
      <c r="R41" s="848"/>
      <c r="S41" s="848"/>
      <c r="T41" s="848"/>
      <c r="U41" s="678"/>
    </row>
    <row r="42" spans="1:100" hidden="1" x14ac:dyDescent="0.25">
      <c r="A42" s="842" t="s">
        <v>1421</v>
      </c>
      <c r="B42" s="628" t="s">
        <v>1422</v>
      </c>
      <c r="C42" s="672" t="s">
        <v>1423</v>
      </c>
      <c r="D42" s="628" t="s">
        <v>1424</v>
      </c>
      <c r="E42" s="628" t="s">
        <v>1428</v>
      </c>
      <c r="F42" s="628" t="s">
        <v>1429</v>
      </c>
      <c r="G42" s="628" t="s">
        <v>1430</v>
      </c>
      <c r="H42" s="628" t="s">
        <v>1431</v>
      </c>
      <c r="I42" s="628" t="s">
        <v>1432</v>
      </c>
      <c r="J42" s="628" t="s">
        <v>1445</v>
      </c>
      <c r="K42" s="628" t="s">
        <v>1446</v>
      </c>
      <c r="L42" s="628" t="s">
        <v>1447</v>
      </c>
      <c r="M42" s="628" t="s">
        <v>1448</v>
      </c>
      <c r="N42" s="628" t="s">
        <v>1449</v>
      </c>
      <c r="O42" s="628" t="s">
        <v>1450</v>
      </c>
      <c r="P42" s="628" t="s">
        <v>1451</v>
      </c>
      <c r="Q42" s="628" t="s">
        <v>1452</v>
      </c>
      <c r="R42" s="628" t="s">
        <v>1453</v>
      </c>
      <c r="S42" s="628" t="s">
        <v>1454</v>
      </c>
      <c r="T42" s="628" t="s">
        <v>1455</v>
      </c>
      <c r="U42" s="651" t="s">
        <v>1456</v>
      </c>
    </row>
    <row r="43" spans="1:100" x14ac:dyDescent="0.25">
      <c r="A43" s="842" t="s">
        <v>875</v>
      </c>
      <c r="B43" s="628">
        <v>13.424878217176172</v>
      </c>
      <c r="C43" s="672">
        <v>3.7955894826123835</v>
      </c>
      <c r="D43" s="628">
        <v>13.508557457212714</v>
      </c>
      <c r="E43" s="628">
        <v>5.0838290968090858</v>
      </c>
      <c r="F43" s="628">
        <v>7.809110629067245</v>
      </c>
      <c r="G43" s="628">
        <v>5.2898550724637676</v>
      </c>
      <c r="H43" s="628">
        <v>3.867403314917127</v>
      </c>
      <c r="I43" s="628">
        <v>4.5714285714285712</v>
      </c>
      <c r="J43" s="628">
        <v>25.588235294117645</v>
      </c>
      <c r="K43" s="628">
        <v>5.6316590563165905</v>
      </c>
      <c r="L43" s="628">
        <v>10.537190082644628</v>
      </c>
      <c r="M43" s="628">
        <v>11.27946127946128</v>
      </c>
      <c r="N43" s="628">
        <v>13.793103448275861</v>
      </c>
      <c r="O43" s="628">
        <v>12.967032967032969</v>
      </c>
      <c r="P43" s="628">
        <v>11.058823529411764</v>
      </c>
      <c r="Q43" s="628">
        <v>6.9879518072289164</v>
      </c>
      <c r="R43" s="628">
        <v>10.659898477157361</v>
      </c>
      <c r="S43" s="628">
        <v>18.092105263157894</v>
      </c>
      <c r="T43" s="628">
        <v>10.479041916167663</v>
      </c>
      <c r="U43" s="651">
        <v>8.2278481012658222</v>
      </c>
    </row>
    <row r="44" spans="1:100" x14ac:dyDescent="0.25">
      <c r="A44" s="829" t="s">
        <v>876</v>
      </c>
      <c r="B44" s="628">
        <v>20.182066919821512</v>
      </c>
      <c r="C44" s="672">
        <v>21.140797285835454</v>
      </c>
      <c r="D44" s="628">
        <v>11.185819070904646</v>
      </c>
      <c r="E44" s="628">
        <v>12.547322877230934</v>
      </c>
      <c r="F44" s="628">
        <v>17.281272595806218</v>
      </c>
      <c r="G44" s="628">
        <v>15.434782608695652</v>
      </c>
      <c r="H44" s="628">
        <v>49.033149171270715</v>
      </c>
      <c r="I44" s="628">
        <v>10.971428571428572</v>
      </c>
      <c r="J44" s="628">
        <v>11.176470588235295</v>
      </c>
      <c r="K44" s="628">
        <v>15.981735159817351</v>
      </c>
      <c r="L44" s="628">
        <v>4.7520661157024797</v>
      </c>
      <c r="M44" s="628">
        <v>24.074074074074073</v>
      </c>
      <c r="N44" s="628">
        <v>29.094827586206897</v>
      </c>
      <c r="O44" s="628">
        <v>18.021978021978022</v>
      </c>
      <c r="P44" s="628">
        <v>25.176470588235293</v>
      </c>
      <c r="Q44" s="628">
        <v>11.80722891566265</v>
      </c>
      <c r="R44" s="628">
        <v>22.588832487309645</v>
      </c>
      <c r="S44" s="628">
        <v>6.9078947368421062</v>
      </c>
      <c r="T44" s="628">
        <v>14.37125748502994</v>
      </c>
      <c r="U44" s="628">
        <v>28.481012658227851</v>
      </c>
    </row>
    <row r="45" spans="1:100" x14ac:dyDescent="0.25">
      <c r="A45" s="829" t="s">
        <v>877</v>
      </c>
      <c r="B45" s="628">
        <v>16.426936698502807</v>
      </c>
      <c r="C45" s="672">
        <v>5.8312128922815942</v>
      </c>
      <c r="D45" s="628">
        <v>27.506112469437653</v>
      </c>
      <c r="E45" s="628">
        <v>22.065981611681991</v>
      </c>
      <c r="F45" s="628">
        <v>13.593637020968908</v>
      </c>
      <c r="G45" s="628">
        <v>21.884057971014492</v>
      </c>
      <c r="H45" s="628">
        <v>5.1104972375690609</v>
      </c>
      <c r="I45" s="628">
        <v>13.028571428571428</v>
      </c>
      <c r="J45" s="628">
        <v>14.411764705882351</v>
      </c>
      <c r="K45" s="628">
        <v>12.02435312024353</v>
      </c>
      <c r="L45" s="628">
        <v>14.256198347107437</v>
      </c>
      <c r="M45" s="628">
        <v>12.962962962962962</v>
      </c>
      <c r="N45" s="628">
        <v>16.810344827586206</v>
      </c>
      <c r="O45" s="628">
        <v>18.241758241758241</v>
      </c>
      <c r="P45" s="628">
        <v>15.294117647058824</v>
      </c>
      <c r="Q45" s="628">
        <v>12.289156626506024</v>
      </c>
      <c r="R45" s="628">
        <v>10.659898477157361</v>
      </c>
      <c r="S45" s="628">
        <v>12.828947368421053</v>
      </c>
      <c r="T45" s="628">
        <v>12.574850299401197</v>
      </c>
      <c r="U45" s="628">
        <v>11.39240506329114</v>
      </c>
    </row>
    <row r="46" spans="1:100" x14ac:dyDescent="0.25">
      <c r="A46" s="829" t="s">
        <v>878</v>
      </c>
      <c r="B46" s="628">
        <v>12.477465382992598</v>
      </c>
      <c r="C46" s="672">
        <v>26.441899915182361</v>
      </c>
      <c r="D46" s="628">
        <v>6.5403422982885084</v>
      </c>
      <c r="E46" s="628">
        <v>15.251487290427256</v>
      </c>
      <c r="F46" s="628">
        <v>15.762834417932032</v>
      </c>
      <c r="G46" s="628">
        <v>13.188405797101449</v>
      </c>
      <c r="H46" s="628">
        <v>15.607734806629834</v>
      </c>
      <c r="I46" s="628">
        <v>32.228571428571428</v>
      </c>
      <c r="J46" s="628">
        <v>16.029411764705884</v>
      </c>
      <c r="K46" s="628">
        <v>15.52511415525114</v>
      </c>
      <c r="L46" s="628">
        <v>19.834710743801654</v>
      </c>
      <c r="M46" s="628">
        <v>18.350168350168349</v>
      </c>
      <c r="N46" s="628">
        <v>11.637931034482758</v>
      </c>
      <c r="O46" s="628">
        <v>13.406593406593407</v>
      </c>
      <c r="P46" s="628">
        <v>8.9411764705882355</v>
      </c>
      <c r="Q46" s="628">
        <v>23.132530120481928</v>
      </c>
      <c r="R46" s="628">
        <v>22.335025380710661</v>
      </c>
      <c r="S46" s="628">
        <v>7.8947368421052628</v>
      </c>
      <c r="T46" s="628">
        <v>11.377245508982035</v>
      </c>
      <c r="U46" s="628">
        <v>17.088607594936708</v>
      </c>
      <c r="V46" s="381"/>
    </row>
    <row r="47" spans="1:100" x14ac:dyDescent="0.25">
      <c r="A47" s="829" t="s">
        <v>879</v>
      </c>
      <c r="B47" s="628">
        <v>15.134312710163272</v>
      </c>
      <c r="C47" s="672">
        <v>7.1670907548770142</v>
      </c>
      <c r="D47" s="628">
        <v>13.93643031784841</v>
      </c>
      <c r="E47" s="628">
        <v>10.005408328826393</v>
      </c>
      <c r="F47" s="628">
        <v>7.809110629067245</v>
      </c>
      <c r="G47" s="628">
        <v>9.7101449275362324</v>
      </c>
      <c r="H47" s="628">
        <v>6.0773480662983426</v>
      </c>
      <c r="I47" s="628">
        <v>4.6857142857142851</v>
      </c>
      <c r="J47" s="628">
        <v>6.0294117647058822</v>
      </c>
      <c r="K47" s="628">
        <v>12.176560121765601</v>
      </c>
      <c r="L47" s="628">
        <v>5.5785123966942152</v>
      </c>
      <c r="M47" s="628">
        <v>11.111111111111111</v>
      </c>
      <c r="N47" s="628">
        <v>12.068965517241379</v>
      </c>
      <c r="O47" s="628">
        <v>13.626373626373626</v>
      </c>
      <c r="P47" s="628">
        <v>10.823529411764705</v>
      </c>
      <c r="Q47" s="628">
        <v>6.9879518072289164</v>
      </c>
      <c r="R47" s="628">
        <v>9.1370558375634516</v>
      </c>
      <c r="S47" s="628">
        <v>13.157894736842104</v>
      </c>
      <c r="T47" s="628">
        <v>14.67065868263473</v>
      </c>
      <c r="U47" s="628">
        <v>17.405063291139243</v>
      </c>
    </row>
    <row r="48" spans="1:100" s="470" customFormat="1" x14ac:dyDescent="0.25">
      <c r="A48" s="829" t="s">
        <v>880</v>
      </c>
      <c r="B48" s="628">
        <v>6.498919616943474</v>
      </c>
      <c r="C48" s="672">
        <v>5.6827820186598812</v>
      </c>
      <c r="D48" s="628">
        <v>9.41320293398533</v>
      </c>
      <c r="E48" s="628">
        <v>12.276906435911302</v>
      </c>
      <c r="F48" s="628">
        <v>7.0860448300795369</v>
      </c>
      <c r="G48" s="628">
        <v>10.942028985507246</v>
      </c>
      <c r="H48" s="628">
        <v>5.2486187845303869</v>
      </c>
      <c r="I48" s="628">
        <v>11.428571428571429</v>
      </c>
      <c r="J48" s="628">
        <v>7.7941176470588234</v>
      </c>
      <c r="K48" s="628">
        <v>7.7625570776255701</v>
      </c>
      <c r="L48" s="628">
        <v>9.9173553719008272</v>
      </c>
      <c r="M48" s="628">
        <v>9.2592592592592595</v>
      </c>
      <c r="N48" s="628">
        <v>4.3103448275862073</v>
      </c>
      <c r="O48" s="628">
        <v>7.2527472527472536</v>
      </c>
      <c r="P48" s="628">
        <v>8.235294117647058</v>
      </c>
      <c r="Q48" s="628">
        <v>9.6385542168674707</v>
      </c>
      <c r="R48" s="628">
        <v>4.8223350253807107</v>
      </c>
      <c r="S48" s="628">
        <v>17.434210526315788</v>
      </c>
      <c r="T48" s="628">
        <v>6.2874251497005984</v>
      </c>
      <c r="U48" s="628">
        <v>9.1772151898734187</v>
      </c>
    </row>
    <row r="49" spans="1:146" s="470" customFormat="1" x14ac:dyDescent="0.25">
      <c r="A49" s="829" t="s">
        <v>881</v>
      </c>
      <c r="B49" s="628">
        <v>6.0143454412949255</v>
      </c>
      <c r="C49" s="672">
        <v>4.4105173876166237</v>
      </c>
      <c r="D49" s="628">
        <v>3.7897310513447433</v>
      </c>
      <c r="E49" s="628">
        <v>4.1103299080584099</v>
      </c>
      <c r="F49" s="628">
        <v>3.0368763557483729</v>
      </c>
      <c r="G49" s="628">
        <v>4.4927536231884062</v>
      </c>
      <c r="H49" s="628">
        <v>9.806629834254144</v>
      </c>
      <c r="I49" s="628">
        <v>2.4</v>
      </c>
      <c r="J49" s="628">
        <v>3.2352941176470593</v>
      </c>
      <c r="K49" s="628">
        <v>7.0015220700152199</v>
      </c>
      <c r="L49" s="628">
        <v>3.71900826446281</v>
      </c>
      <c r="M49" s="628">
        <v>5.0505050505050502</v>
      </c>
      <c r="N49" s="628">
        <v>2.8017241379310347</v>
      </c>
      <c r="O49" s="628">
        <v>4.1758241758241752</v>
      </c>
      <c r="P49" s="628">
        <v>1.6470588235294119</v>
      </c>
      <c r="Q49" s="628">
        <v>23.373493975903614</v>
      </c>
      <c r="R49" s="628">
        <v>3.0456852791878175</v>
      </c>
      <c r="S49" s="628">
        <v>6.25</v>
      </c>
      <c r="T49" s="628">
        <v>8.3832335329341312</v>
      </c>
      <c r="U49" s="628">
        <v>3.1645569620253164</v>
      </c>
    </row>
    <row r="50" spans="1:146" s="647" customFormat="1" ht="22.5" customHeight="1" x14ac:dyDescent="0.25">
      <c r="A50" s="829" t="s">
        <v>882</v>
      </c>
      <c r="B50" s="628">
        <v>7.7046015368289158</v>
      </c>
      <c r="C50" s="672">
        <v>15.542832909245123</v>
      </c>
      <c r="D50" s="628">
        <v>11.797066014669927</v>
      </c>
      <c r="E50" s="628">
        <v>18.117901568415359</v>
      </c>
      <c r="F50" s="628">
        <v>25.307302964569779</v>
      </c>
      <c r="G50" s="628">
        <v>17.753623188405797</v>
      </c>
      <c r="H50" s="628">
        <v>5.2486187845303869</v>
      </c>
      <c r="I50" s="628">
        <v>19.428571428571427</v>
      </c>
      <c r="J50" s="628">
        <v>13.676470588235295</v>
      </c>
      <c r="K50" s="628">
        <v>23.287671232876711</v>
      </c>
      <c r="L50" s="628">
        <v>30.165289256198346</v>
      </c>
      <c r="M50" s="628">
        <v>6.9023569023569031</v>
      </c>
      <c r="N50" s="628">
        <v>6.4655172413793105</v>
      </c>
      <c r="O50" s="628">
        <v>8.5714285714285712</v>
      </c>
      <c r="P50" s="628">
        <v>17.176470588235293</v>
      </c>
      <c r="Q50" s="628">
        <v>5.3012048192771086</v>
      </c>
      <c r="R50" s="628">
        <v>16.497461928934008</v>
      </c>
      <c r="S50" s="628">
        <v>14.802631578947366</v>
      </c>
      <c r="T50" s="628">
        <v>19.461077844311379</v>
      </c>
      <c r="U50" s="628">
        <v>8.2278481012658222</v>
      </c>
      <c r="V50" s="531"/>
      <c r="W50" s="531"/>
      <c r="X50" s="531"/>
      <c r="Y50" s="531"/>
      <c r="Z50" s="531"/>
      <c r="AA50" s="531"/>
      <c r="AB50" s="531"/>
      <c r="AC50" s="531"/>
      <c r="AD50" s="531"/>
      <c r="AE50" s="531"/>
      <c r="AF50" s="531"/>
      <c r="AG50" s="531"/>
      <c r="AH50" s="531"/>
      <c r="AI50" s="531"/>
      <c r="AJ50" s="531"/>
      <c r="AK50" s="531"/>
      <c r="AL50" s="531"/>
      <c r="AM50" s="531"/>
      <c r="AN50" s="531"/>
      <c r="AO50" s="531"/>
      <c r="AP50" s="531"/>
      <c r="AQ50" s="531"/>
      <c r="AR50" s="531"/>
      <c r="AS50" s="531"/>
      <c r="AT50" s="531"/>
      <c r="AU50" s="531"/>
      <c r="AV50" s="531"/>
      <c r="AW50" s="531"/>
      <c r="AX50" s="531"/>
      <c r="AY50" s="531"/>
      <c r="AZ50" s="531"/>
      <c r="BA50" s="531"/>
      <c r="BB50" s="531"/>
      <c r="BC50" s="531"/>
      <c r="BD50" s="531"/>
      <c r="BE50" s="531"/>
      <c r="BF50" s="531"/>
      <c r="BG50" s="531"/>
      <c r="BH50" s="531"/>
      <c r="BI50" s="531"/>
      <c r="BJ50" s="531"/>
      <c r="BK50" s="531"/>
      <c r="BL50" s="531"/>
      <c r="BM50" s="531"/>
      <c r="BN50" s="531"/>
      <c r="BO50" s="531"/>
      <c r="BP50" s="531"/>
      <c r="BQ50" s="531"/>
      <c r="BR50" s="531"/>
      <c r="BS50" s="531"/>
      <c r="BT50" s="531"/>
      <c r="BU50" s="531"/>
      <c r="BV50" s="531"/>
      <c r="BW50" s="531"/>
      <c r="BX50" s="531"/>
      <c r="BY50" s="531"/>
      <c r="BZ50" s="531"/>
      <c r="CA50" s="531"/>
      <c r="CB50" s="531"/>
      <c r="CC50" s="531"/>
      <c r="CD50" s="531"/>
      <c r="CE50" s="531"/>
      <c r="CF50" s="531"/>
      <c r="CG50" s="531"/>
      <c r="CH50" s="531"/>
      <c r="CI50" s="531"/>
      <c r="CJ50" s="531"/>
      <c r="CK50" s="531"/>
      <c r="CL50" s="531"/>
      <c r="CM50" s="531"/>
      <c r="CN50" s="531"/>
      <c r="CO50" s="531"/>
      <c r="CP50" s="531"/>
      <c r="CQ50" s="531"/>
      <c r="CR50" s="531"/>
      <c r="CS50" s="531"/>
      <c r="CT50" s="531"/>
      <c r="CU50" s="531"/>
      <c r="CV50" s="531"/>
      <c r="CW50" s="531"/>
      <c r="CX50" s="531"/>
      <c r="CY50" s="531"/>
      <c r="CZ50" s="531"/>
      <c r="DA50" s="531"/>
      <c r="DB50" s="531"/>
      <c r="DC50" s="531"/>
      <c r="DD50" s="531"/>
      <c r="DE50" s="531"/>
      <c r="DF50" s="531"/>
      <c r="DG50" s="531"/>
      <c r="DH50" s="531"/>
      <c r="DI50" s="531"/>
      <c r="DJ50" s="531"/>
      <c r="DK50" s="531"/>
      <c r="DL50" s="531"/>
      <c r="DM50" s="531"/>
      <c r="DN50" s="531"/>
      <c r="DO50" s="531"/>
      <c r="DP50" s="531"/>
      <c r="DQ50" s="531"/>
      <c r="DR50" s="531"/>
      <c r="DS50" s="531"/>
      <c r="DT50" s="531"/>
      <c r="DU50" s="531"/>
      <c r="DV50" s="531"/>
      <c r="DW50" s="531"/>
      <c r="DX50" s="531"/>
      <c r="DY50" s="531"/>
      <c r="DZ50" s="531"/>
      <c r="EA50" s="531"/>
      <c r="EB50" s="531"/>
      <c r="EC50" s="531"/>
      <c r="ED50" s="531"/>
      <c r="EE50" s="531"/>
      <c r="EF50" s="531"/>
      <c r="EG50" s="531"/>
      <c r="EH50" s="531"/>
      <c r="EI50" s="531"/>
      <c r="EJ50" s="531"/>
      <c r="EK50" s="531"/>
      <c r="EL50" s="531"/>
      <c r="EM50" s="531"/>
      <c r="EN50" s="531"/>
      <c r="EO50" s="531"/>
      <c r="EP50" s="531"/>
    </row>
    <row r="51" spans="1:146" x14ac:dyDescent="0.25">
      <c r="A51" s="843" t="s">
        <v>218</v>
      </c>
      <c r="B51" s="844">
        <v>1.4550010867758556</v>
      </c>
      <c r="C51" s="845">
        <v>3.1806615776081424</v>
      </c>
      <c r="D51" s="844">
        <v>1.5892420537897312</v>
      </c>
      <c r="E51" s="844">
        <v>0.3785830178474851</v>
      </c>
      <c r="F51" s="844">
        <v>1.2292118582791034</v>
      </c>
      <c r="G51" s="844">
        <v>0.94202898550724645</v>
      </c>
      <c r="H51" s="844">
        <v>0.69060773480662985</v>
      </c>
      <c r="I51" s="844">
        <v>1.0285714285714285</v>
      </c>
      <c r="J51" s="844">
        <v>1.1764705882352942</v>
      </c>
      <c r="K51" s="844">
        <v>0.76103500761035003</v>
      </c>
      <c r="L51" s="844">
        <v>1.4462809917355373</v>
      </c>
      <c r="M51" s="844">
        <v>0.84175084175084169</v>
      </c>
      <c r="N51" s="844">
        <v>2.3706896551724137</v>
      </c>
      <c r="O51" s="844">
        <v>1.9780219780219779</v>
      </c>
      <c r="P51" s="844">
        <v>0.70588235294117652</v>
      </c>
      <c r="Q51" s="844">
        <v>0</v>
      </c>
      <c r="R51" s="844">
        <v>0</v>
      </c>
      <c r="S51" s="844">
        <v>0.98684210526315785</v>
      </c>
      <c r="T51" s="844">
        <v>1.1976047904191618</v>
      </c>
      <c r="U51" s="844">
        <v>0</v>
      </c>
    </row>
    <row r="52" spans="1:146" x14ac:dyDescent="0.25">
      <c r="A52" s="846" t="s">
        <v>200</v>
      </c>
      <c r="B52" s="844">
        <v>0.69425798780253922</v>
      </c>
      <c r="C52" s="845">
        <v>6.8278201865988128</v>
      </c>
      <c r="D52" s="844">
        <v>1.039119804400978</v>
      </c>
      <c r="E52" s="844">
        <v>0.70308274743104382</v>
      </c>
      <c r="F52" s="844">
        <v>1.3015184381778742</v>
      </c>
      <c r="G52" s="844">
        <v>0.65217391304347827</v>
      </c>
      <c r="H52" s="844">
        <v>0</v>
      </c>
      <c r="I52" s="844">
        <v>0.45714285714285718</v>
      </c>
      <c r="J52" s="844">
        <v>0.58823529411764708</v>
      </c>
      <c r="K52" s="844">
        <v>1.3698630136986301</v>
      </c>
      <c r="L52" s="844">
        <v>0</v>
      </c>
      <c r="M52" s="844">
        <v>0</v>
      </c>
      <c r="N52" s="844">
        <v>0.86206896551724133</v>
      </c>
      <c r="O52" s="844">
        <v>1.098901098901099</v>
      </c>
      <c r="P52" s="844">
        <v>0.70588235294117652</v>
      </c>
      <c r="Q52" s="844">
        <v>0</v>
      </c>
      <c r="R52" s="844">
        <v>0</v>
      </c>
      <c r="S52" s="844">
        <v>0.98684210526315785</v>
      </c>
      <c r="T52" s="844">
        <v>0</v>
      </c>
      <c r="U52" s="844">
        <v>0</v>
      </c>
    </row>
    <row r="53" spans="1:146" x14ac:dyDescent="0.25">
      <c r="A53" s="849" t="s">
        <v>1367</v>
      </c>
      <c r="B53" s="848"/>
      <c r="C53" s="694"/>
      <c r="D53" s="848"/>
      <c r="E53" s="848"/>
      <c r="F53" s="848"/>
      <c r="G53" s="848"/>
      <c r="H53" s="848"/>
      <c r="I53" s="848"/>
      <c r="J53" s="848"/>
      <c r="K53" s="848"/>
      <c r="L53" s="848"/>
      <c r="M53" s="848"/>
      <c r="N53" s="848"/>
      <c r="O53" s="848"/>
      <c r="P53" s="848"/>
      <c r="Q53" s="848"/>
      <c r="R53" s="848"/>
      <c r="S53" s="848"/>
      <c r="T53" s="848"/>
      <c r="U53" s="678"/>
    </row>
    <row r="54" spans="1:146" ht="0.75" customHeight="1" x14ac:dyDescent="0.25">
      <c r="A54" s="842" t="s">
        <v>1421</v>
      </c>
      <c r="B54" s="628" t="s">
        <v>1422</v>
      </c>
      <c r="C54" s="672" t="s">
        <v>1423</v>
      </c>
      <c r="D54" s="628" t="s">
        <v>1424</v>
      </c>
      <c r="E54" s="628" t="s">
        <v>1428</v>
      </c>
      <c r="F54" s="628" t="s">
        <v>1429</v>
      </c>
      <c r="G54" s="628" t="s">
        <v>1430</v>
      </c>
      <c r="H54" s="628" t="s">
        <v>1431</v>
      </c>
      <c r="I54" s="628" t="s">
        <v>1432</v>
      </c>
      <c r="J54" s="628" t="s">
        <v>1445</v>
      </c>
      <c r="K54" s="628" t="s">
        <v>1446</v>
      </c>
      <c r="L54" s="628" t="s">
        <v>1447</v>
      </c>
      <c r="M54" s="628" t="s">
        <v>1448</v>
      </c>
      <c r="N54" s="628" t="s">
        <v>1449</v>
      </c>
      <c r="O54" s="628" t="s">
        <v>1450</v>
      </c>
      <c r="P54" s="628" t="s">
        <v>1451</v>
      </c>
      <c r="Q54" s="628" t="s">
        <v>1452</v>
      </c>
      <c r="R54" s="628" t="s">
        <v>1453</v>
      </c>
      <c r="S54" s="628" t="s">
        <v>1454</v>
      </c>
      <c r="T54" s="628" t="s">
        <v>1455</v>
      </c>
      <c r="U54" s="628" t="s">
        <v>1456</v>
      </c>
    </row>
    <row r="55" spans="1:146" x14ac:dyDescent="0.25">
      <c r="A55" s="842" t="s">
        <v>886</v>
      </c>
      <c r="B55" s="628">
        <v>7.1660549224590202</v>
      </c>
      <c r="C55" s="672">
        <v>7.1540785498489425</v>
      </c>
      <c r="D55" s="628">
        <v>11.267071320182094</v>
      </c>
      <c r="E55" s="628">
        <v>11.937299035369776</v>
      </c>
      <c r="F55" s="628">
        <v>12.871822606814495</v>
      </c>
      <c r="G55" s="628">
        <v>10.148232611174459</v>
      </c>
      <c r="H55" s="628">
        <v>13.402061855670103</v>
      </c>
      <c r="I55" s="628">
        <v>9.4196003805899142</v>
      </c>
      <c r="J55" s="628">
        <v>15.794768611670021</v>
      </c>
      <c r="K55" s="628">
        <v>16.035856573705178</v>
      </c>
      <c r="L55" s="628">
        <v>17.678812415654519</v>
      </c>
      <c r="M55" s="628">
        <v>12.448700410396716</v>
      </c>
      <c r="N55" s="628">
        <v>8.3936324167872645</v>
      </c>
      <c r="O55" s="628">
        <v>7.8014184397163122</v>
      </c>
      <c r="P55" s="628">
        <v>8.8855421686746983</v>
      </c>
      <c r="Q55" s="628">
        <v>14.152700186219738</v>
      </c>
      <c r="R55" s="628">
        <v>12.343470483005367</v>
      </c>
      <c r="S55" s="628">
        <v>11.949685534591195</v>
      </c>
      <c r="T55" s="628">
        <v>6.666666666666667</v>
      </c>
      <c r="U55" s="628">
        <v>14.489311163895488</v>
      </c>
    </row>
    <row r="56" spans="1:146" x14ac:dyDescent="0.25">
      <c r="A56" s="829" t="s">
        <v>887</v>
      </c>
      <c r="B56" s="628">
        <v>11.583104329611622</v>
      </c>
      <c r="C56" s="672">
        <v>61.69184290030212</v>
      </c>
      <c r="D56" s="628">
        <v>16.464339908952962</v>
      </c>
      <c r="E56" s="628">
        <v>12.218649517684888</v>
      </c>
      <c r="F56" s="628">
        <v>13.628988642509466</v>
      </c>
      <c r="G56" s="628">
        <v>9.9771949828962363</v>
      </c>
      <c r="H56" s="628">
        <v>7.9037800687285218</v>
      </c>
      <c r="I56" s="628">
        <v>11.798287345385347</v>
      </c>
      <c r="J56" s="628">
        <v>18.91348088531187</v>
      </c>
      <c r="K56" s="628">
        <v>17.828685258964143</v>
      </c>
      <c r="L56" s="628">
        <v>19.838056680161944</v>
      </c>
      <c r="M56" s="628">
        <v>7.1135430916552664</v>
      </c>
      <c r="N56" s="628">
        <v>13.603473227206948</v>
      </c>
      <c r="O56" s="628">
        <v>15.035460992907801</v>
      </c>
      <c r="P56" s="628">
        <v>19.879518072289155</v>
      </c>
      <c r="Q56" s="628">
        <v>10.428305400372439</v>
      </c>
      <c r="R56" s="628">
        <v>11.270125223613595</v>
      </c>
      <c r="S56" s="628">
        <v>20.964360587002094</v>
      </c>
      <c r="T56" s="628">
        <v>14.374999999999998</v>
      </c>
      <c r="U56" s="628">
        <v>7.1258907363420425</v>
      </c>
    </row>
    <row r="57" spans="1:146" x14ac:dyDescent="0.25">
      <c r="A57" s="829" t="s">
        <v>888</v>
      </c>
      <c r="B57" s="628">
        <v>16.212502642350636</v>
      </c>
      <c r="C57" s="672">
        <v>14.030211480362537</v>
      </c>
      <c r="D57" s="628">
        <v>18.474962063732928</v>
      </c>
      <c r="E57" s="628">
        <v>20.779742765273312</v>
      </c>
      <c r="F57" s="628">
        <v>25.473228772309358</v>
      </c>
      <c r="G57" s="628">
        <v>21.379703534777651</v>
      </c>
      <c r="H57" s="628">
        <v>12.600229095074456</v>
      </c>
      <c r="I57" s="628">
        <v>34.157944814462418</v>
      </c>
      <c r="J57" s="628">
        <v>22.233400402414489</v>
      </c>
      <c r="K57" s="628">
        <v>23.107569721115535</v>
      </c>
      <c r="L57" s="628">
        <v>27.125506072874494</v>
      </c>
      <c r="M57" s="628">
        <v>19.015047879616965</v>
      </c>
      <c r="N57" s="628">
        <v>21.418234442836471</v>
      </c>
      <c r="O57" s="628">
        <v>19.00709219858156</v>
      </c>
      <c r="P57" s="628">
        <v>21.837349397590362</v>
      </c>
      <c r="Q57" s="628">
        <v>26.443202979515828</v>
      </c>
      <c r="R57" s="628">
        <v>23.792486583184257</v>
      </c>
      <c r="S57" s="628">
        <v>22.222222222222221</v>
      </c>
      <c r="T57" s="628">
        <v>21.666666666666668</v>
      </c>
      <c r="U57" s="628">
        <v>17.339667458432302</v>
      </c>
      <c r="Z57" s="531"/>
      <c r="AA57" s="531"/>
      <c r="AB57" s="531"/>
      <c r="AC57" s="531"/>
      <c r="AD57" s="531"/>
      <c r="AE57" s="531"/>
      <c r="AF57" s="531"/>
      <c r="AG57" s="531"/>
      <c r="AH57" s="531"/>
      <c r="AI57" s="531"/>
      <c r="AJ57" s="531"/>
      <c r="AK57" s="531"/>
      <c r="AL57" s="531"/>
      <c r="AM57" s="531"/>
      <c r="AN57" s="531"/>
    </row>
    <row r="58" spans="1:146" s="470" customFormat="1" x14ac:dyDescent="0.25">
      <c r="A58" s="829" t="s">
        <v>889</v>
      </c>
      <c r="B58" s="628">
        <v>8.8446682168457045</v>
      </c>
      <c r="C58" s="672">
        <v>1.2366565961732126</v>
      </c>
      <c r="D58" s="628">
        <v>7.7010622154779966</v>
      </c>
      <c r="E58" s="628">
        <v>13.62540192926045</v>
      </c>
      <c r="F58" s="628">
        <v>12.439156300703083</v>
      </c>
      <c r="G58" s="628">
        <v>13.511972633979475</v>
      </c>
      <c r="H58" s="628">
        <v>10.767468499427263</v>
      </c>
      <c r="I58" s="628">
        <v>16.079923882017127</v>
      </c>
      <c r="J58" s="628">
        <v>10.362173038229376</v>
      </c>
      <c r="K58" s="628">
        <v>10.258964143426295</v>
      </c>
      <c r="L58" s="628">
        <v>11.336032388663968</v>
      </c>
      <c r="M58" s="628">
        <v>14.09028727770178</v>
      </c>
      <c r="N58" s="628">
        <v>9.5513748191027492</v>
      </c>
      <c r="O58" s="628">
        <v>10.354609929078014</v>
      </c>
      <c r="P58" s="628">
        <v>10.692771084337348</v>
      </c>
      <c r="Q58" s="628">
        <v>15.083798882681565</v>
      </c>
      <c r="R58" s="628">
        <v>12.701252236135957</v>
      </c>
      <c r="S58" s="628">
        <v>6.9182389937106921</v>
      </c>
      <c r="T58" s="628">
        <v>10.833333333333334</v>
      </c>
      <c r="U58" s="628">
        <v>13.30166270783848</v>
      </c>
      <c r="V58" s="850"/>
      <c r="W58" s="850"/>
      <c r="X58" s="850"/>
      <c r="Y58" s="850"/>
      <c r="Z58" s="851"/>
      <c r="AA58" s="851"/>
      <c r="AB58" s="851"/>
      <c r="AC58" s="851"/>
      <c r="AD58" s="851"/>
      <c r="AE58" s="851"/>
      <c r="AF58" s="851"/>
      <c r="AG58" s="851"/>
      <c r="AH58" s="851"/>
      <c r="AI58" s="851"/>
      <c r="AJ58" s="851"/>
      <c r="AK58" s="851"/>
      <c r="AL58" s="851"/>
      <c r="AM58" s="851"/>
      <c r="AN58" s="851"/>
    </row>
    <row r="59" spans="1:146" x14ac:dyDescent="0.25">
      <c r="A59" s="829" t="s">
        <v>890</v>
      </c>
      <c r="B59" s="628">
        <v>21.52795126544574</v>
      </c>
      <c r="C59" s="672">
        <v>1.2688821752265862</v>
      </c>
      <c r="D59" s="628">
        <v>18.285280728376328</v>
      </c>
      <c r="E59" s="628">
        <v>23.754019292604504</v>
      </c>
      <c r="F59" s="628">
        <v>20.55164954029205</v>
      </c>
      <c r="G59" s="628">
        <v>26.111744583808438</v>
      </c>
      <c r="H59" s="628">
        <v>21.420389461626574</v>
      </c>
      <c r="I59" s="628">
        <v>21.313035204567079</v>
      </c>
      <c r="J59" s="628">
        <v>15.090543259557343</v>
      </c>
      <c r="K59" s="628">
        <v>15.836653386454183</v>
      </c>
      <c r="L59" s="628">
        <v>10.121457489878543</v>
      </c>
      <c r="M59" s="628">
        <v>22.571819425444598</v>
      </c>
      <c r="N59" s="628">
        <v>19.536903039073806</v>
      </c>
      <c r="O59" s="628">
        <v>19.290780141843971</v>
      </c>
      <c r="P59" s="628">
        <v>16.716867469879517</v>
      </c>
      <c r="Q59" s="628">
        <v>22.532588454376164</v>
      </c>
      <c r="R59" s="628">
        <v>18.604651162790699</v>
      </c>
      <c r="S59" s="628">
        <v>19.287211740041929</v>
      </c>
      <c r="T59" s="628">
        <v>21.458333333333332</v>
      </c>
      <c r="U59" s="628">
        <v>23.51543942992874</v>
      </c>
      <c r="Z59" s="531"/>
      <c r="AA59" s="531"/>
      <c r="AB59" s="531"/>
      <c r="AC59" s="531"/>
      <c r="AD59" s="531"/>
      <c r="AE59" s="531"/>
      <c r="AF59" s="531"/>
      <c r="AG59" s="531"/>
      <c r="AH59" s="531"/>
      <c r="AI59" s="531"/>
      <c r="AJ59" s="531"/>
      <c r="AK59" s="531"/>
      <c r="AL59" s="531"/>
      <c r="AM59" s="531"/>
      <c r="AN59" s="531"/>
    </row>
    <row r="60" spans="1:146" x14ac:dyDescent="0.25">
      <c r="A60" s="829" t="s">
        <v>885</v>
      </c>
      <c r="B60" s="628">
        <v>15.76186175221477</v>
      </c>
      <c r="C60" s="672">
        <v>0.54783484390735149</v>
      </c>
      <c r="D60" s="628">
        <v>13.050075872534142</v>
      </c>
      <c r="E60" s="628">
        <v>7.757234726688103</v>
      </c>
      <c r="F60" s="628">
        <v>7.2471606273661431</v>
      </c>
      <c r="G60" s="628">
        <v>9.52109464082098</v>
      </c>
      <c r="H60" s="628">
        <v>24.284077892325314</v>
      </c>
      <c r="I60" s="628">
        <v>5.0428163653663178</v>
      </c>
      <c r="J60" s="628">
        <v>7.7464788732394361</v>
      </c>
      <c r="K60" s="628">
        <v>6.0756972111553784</v>
      </c>
      <c r="L60" s="628">
        <v>4.9932523616734139</v>
      </c>
      <c r="M60" s="628">
        <v>11.901504787961697</v>
      </c>
      <c r="N60" s="628">
        <v>12.879884225759769</v>
      </c>
      <c r="O60" s="628">
        <v>13.049645390070921</v>
      </c>
      <c r="P60" s="628">
        <v>12.650602409638553</v>
      </c>
      <c r="Q60" s="628">
        <v>4.0968342644320295</v>
      </c>
      <c r="R60" s="628">
        <v>9.6601073345259394</v>
      </c>
      <c r="S60" s="628">
        <v>8.3857442348008391</v>
      </c>
      <c r="T60" s="628">
        <v>8.9583333333333339</v>
      </c>
      <c r="U60" s="628">
        <v>8.0760095011876487</v>
      </c>
    </row>
    <row r="61" spans="1:146" x14ac:dyDescent="0.25">
      <c r="A61" s="829" t="s">
        <v>884</v>
      </c>
      <c r="B61" s="628">
        <v>15.905989968676135</v>
      </c>
      <c r="C61" s="672">
        <v>0.36656596173212486</v>
      </c>
      <c r="D61" s="628">
        <v>9.4461305007587253</v>
      </c>
      <c r="E61" s="628">
        <v>6.672025723472669</v>
      </c>
      <c r="F61" s="628">
        <v>5.5164954029204978</v>
      </c>
      <c r="G61" s="628">
        <v>6.7844925883694414</v>
      </c>
      <c r="H61" s="628">
        <v>9.8510882016036661</v>
      </c>
      <c r="I61" s="628">
        <v>1.5223596574690772</v>
      </c>
      <c r="J61" s="628">
        <v>6.9416498993963778</v>
      </c>
      <c r="K61" s="628">
        <v>7.9681274900398407</v>
      </c>
      <c r="L61" s="628">
        <v>6.7476383265856947</v>
      </c>
      <c r="M61" s="628">
        <v>11.901504787961697</v>
      </c>
      <c r="N61" s="628">
        <v>11.432706222865413</v>
      </c>
      <c r="O61" s="628">
        <v>12.76595744680851</v>
      </c>
      <c r="P61" s="628">
        <v>8.1325301204819276</v>
      </c>
      <c r="Q61" s="628">
        <v>3.3519553072625698</v>
      </c>
      <c r="R61" s="628">
        <v>10.375670840787119</v>
      </c>
      <c r="S61" s="628">
        <v>6.2893081761006293</v>
      </c>
      <c r="T61" s="628">
        <v>10.833333333333334</v>
      </c>
      <c r="U61" s="628">
        <v>14.726840855106888</v>
      </c>
    </row>
    <row r="62" spans="1:146" x14ac:dyDescent="0.25">
      <c r="A62" s="843" t="s">
        <v>200</v>
      </c>
      <c r="B62" s="817">
        <v>2.997866902396372</v>
      </c>
      <c r="C62" s="817">
        <v>13.720040281973816</v>
      </c>
      <c r="D62" s="817">
        <v>4.931714719271624</v>
      </c>
      <c r="E62" s="817">
        <v>2.8938906752411575</v>
      </c>
      <c r="F62" s="817">
        <v>2.3796646836127637</v>
      </c>
      <c r="G62" s="817">
        <v>2.2805017103762828</v>
      </c>
      <c r="H62" s="817">
        <v>0.91638029782359687</v>
      </c>
      <c r="I62" s="817">
        <v>0.95147478591817314</v>
      </c>
      <c r="J62" s="817">
        <v>3.5211267605633805</v>
      </c>
      <c r="K62" s="817">
        <v>2.9880478087649402</v>
      </c>
      <c r="L62" s="817">
        <v>2.5641025641025639</v>
      </c>
      <c r="M62" s="817">
        <v>2.0519835841313268</v>
      </c>
      <c r="N62" s="817">
        <v>2.6049204052098407</v>
      </c>
      <c r="O62" s="817">
        <v>3.6879432624113475</v>
      </c>
      <c r="P62" s="817">
        <v>1.5060240963855422</v>
      </c>
      <c r="Q62" s="817">
        <v>4.0968342644320295</v>
      </c>
      <c r="R62" s="817">
        <v>2.5044722719141324</v>
      </c>
      <c r="S62" s="817">
        <v>3.9832285115303985</v>
      </c>
      <c r="T62" s="817">
        <v>5</v>
      </c>
      <c r="U62" s="817">
        <v>3.0878859857482186</v>
      </c>
    </row>
    <row r="63" spans="1:146" x14ac:dyDescent="0.25">
      <c r="A63" s="487" t="s">
        <v>1380</v>
      </c>
    </row>
    <row r="64" spans="1:146" x14ac:dyDescent="0.25">
      <c r="A64" s="488" t="s">
        <v>1381</v>
      </c>
    </row>
    <row r="65" spans="1:1" x14ac:dyDescent="0.25">
      <c r="A65" s="489" t="s">
        <v>1382</v>
      </c>
    </row>
  </sheetData>
  <sheetProtection password="CCCF" sheet="1" objects="1" scenarios="1"/>
  <mergeCells count="3">
    <mergeCell ref="Q3:U3"/>
    <mergeCell ref="B5:U5"/>
    <mergeCell ref="A8:C8"/>
  </mergeCells>
  <hyperlinks>
    <hyperlink ref="G1" location="Index!A1" display="Back to Index"/>
  </hyperlinks>
  <pageMargins left="0.7" right="0.7" top="0.75" bottom="0.75" header="0.3" footer="0.3"/>
  <pageSetup paperSize="9" orientation="portrait"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26"/>
  <sheetViews>
    <sheetView showGridLines="0" workbookViewId="0"/>
  </sheetViews>
  <sheetFormatPr defaultRowHeight="15" x14ac:dyDescent="0.25"/>
  <cols>
    <col min="1" max="1" width="146.140625" customWidth="1"/>
    <col min="2" max="2" width="39.140625" customWidth="1"/>
  </cols>
  <sheetData>
    <row r="1" spans="1:137" x14ac:dyDescent="0.25">
      <c r="A1" s="285" t="s">
        <v>1392</v>
      </c>
    </row>
    <row r="2" spans="1:137" s="205" customFormat="1" ht="18.75" x14ac:dyDescent="0.3">
      <c r="A2" s="205" t="s">
        <v>1391</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7"/>
      <c r="BT2" s="297"/>
      <c r="BU2" s="297"/>
      <c r="BV2" s="297"/>
      <c r="BW2" s="297"/>
      <c r="BX2" s="297"/>
      <c r="BY2" s="297"/>
      <c r="BZ2" s="297"/>
      <c r="CA2" s="297"/>
      <c r="CB2" s="297"/>
      <c r="CC2" s="297"/>
      <c r="CD2" s="297"/>
      <c r="CE2" s="297"/>
      <c r="CF2" s="297"/>
      <c r="CG2" s="297"/>
      <c r="CH2" s="297"/>
      <c r="CI2" s="297"/>
      <c r="CJ2" s="297"/>
      <c r="CK2" s="297"/>
      <c r="CL2" s="297"/>
      <c r="CM2" s="297"/>
      <c r="CN2" s="297"/>
      <c r="CO2" s="297"/>
      <c r="CP2" s="297"/>
      <c r="CQ2" s="297"/>
      <c r="CR2" s="297"/>
      <c r="CS2" s="297"/>
      <c r="CT2" s="297"/>
      <c r="CU2" s="297"/>
      <c r="CV2" s="297"/>
      <c r="CW2" s="297"/>
      <c r="CX2" s="297"/>
      <c r="CY2" s="297"/>
      <c r="CZ2" s="297"/>
      <c r="DA2" s="297"/>
      <c r="DB2" s="297"/>
      <c r="DC2" s="297"/>
      <c r="DD2" s="297"/>
      <c r="DE2" s="297"/>
      <c r="DF2" s="297"/>
      <c r="DG2" s="297"/>
      <c r="DH2" s="297"/>
      <c r="DI2" s="297"/>
      <c r="DJ2" s="297"/>
      <c r="DK2" s="297"/>
      <c r="DL2" s="297"/>
      <c r="DM2" s="297"/>
      <c r="DN2" s="297"/>
      <c r="DO2" s="297"/>
      <c r="DP2" s="297"/>
      <c r="DQ2" s="297"/>
      <c r="DR2" s="297"/>
      <c r="DS2" s="297"/>
      <c r="DT2" s="297"/>
      <c r="DU2" s="297"/>
      <c r="DV2" s="297"/>
      <c r="DW2" s="297"/>
      <c r="DX2" s="297"/>
      <c r="DY2" s="297"/>
      <c r="DZ2" s="297"/>
      <c r="EA2" s="297"/>
      <c r="EB2" s="297"/>
      <c r="EC2" s="297"/>
      <c r="ED2" s="297"/>
      <c r="EE2" s="297"/>
      <c r="EF2" s="297"/>
      <c r="EG2" s="297"/>
    </row>
    <row r="4" spans="1:137" ht="45" x14ac:dyDescent="0.25">
      <c r="A4" s="7" t="s">
        <v>1479</v>
      </c>
    </row>
    <row r="6" spans="1:137" ht="75" x14ac:dyDescent="0.25">
      <c r="A6" s="296" t="s">
        <v>1478</v>
      </c>
    </row>
    <row r="8" spans="1:137" ht="30" x14ac:dyDescent="0.25">
      <c r="A8" s="296" t="s">
        <v>1393</v>
      </c>
    </row>
    <row r="10" spans="1:137" x14ac:dyDescent="0.25">
      <c r="A10" s="7" t="s">
        <v>1394</v>
      </c>
    </row>
    <row r="11" spans="1:137" ht="45" x14ac:dyDescent="0.25">
      <c r="A11" s="305" t="s">
        <v>1477</v>
      </c>
    </row>
    <row r="12" spans="1:137" ht="45" x14ac:dyDescent="0.25">
      <c r="A12" s="305" t="s">
        <v>1395</v>
      </c>
    </row>
    <row r="13" spans="1:137" ht="45" x14ac:dyDescent="0.25">
      <c r="A13" s="305" t="s">
        <v>1396</v>
      </c>
    </row>
    <row r="14" spans="1:137" ht="45" x14ac:dyDescent="0.25">
      <c r="A14" s="305" t="s">
        <v>1397</v>
      </c>
    </row>
    <row r="15" spans="1:137" x14ac:dyDescent="0.25">
      <c r="A15" s="306" t="s">
        <v>1398</v>
      </c>
    </row>
    <row r="16" spans="1:137" x14ac:dyDescent="0.25">
      <c r="A16" s="306" t="s">
        <v>1399</v>
      </c>
    </row>
    <row r="17" spans="1:1" x14ac:dyDescent="0.25">
      <c r="A17" s="306" t="s">
        <v>1400</v>
      </c>
    </row>
    <row r="18" spans="1:1" x14ac:dyDescent="0.25">
      <c r="A18" s="306" t="s">
        <v>1401</v>
      </c>
    </row>
    <row r="19" spans="1:1" ht="30" x14ac:dyDescent="0.25">
      <c r="A19" s="305" t="s">
        <v>1402</v>
      </c>
    </row>
    <row r="20" spans="1:1" ht="74.25" customHeight="1" x14ac:dyDescent="0.25">
      <c r="A20" s="305" t="s">
        <v>1403</v>
      </c>
    </row>
    <row r="21" spans="1:1" ht="153.75" customHeight="1" x14ac:dyDescent="0.25">
      <c r="A21" s="305" t="s">
        <v>1404</v>
      </c>
    </row>
    <row r="22" spans="1:1" ht="93" customHeight="1" x14ac:dyDescent="0.25">
      <c r="A22" s="305" t="s">
        <v>1405</v>
      </c>
    </row>
    <row r="23" spans="1:1" ht="133.5" customHeight="1" x14ac:dyDescent="0.25">
      <c r="A23" s="304" t="s">
        <v>1476</v>
      </c>
    </row>
    <row r="25" spans="1:1" ht="30" x14ac:dyDescent="0.25">
      <c r="A25" s="296" t="s">
        <v>1414</v>
      </c>
    </row>
    <row r="26" spans="1:1" x14ac:dyDescent="0.25">
      <c r="A26" s="300" t="s">
        <v>1420</v>
      </c>
    </row>
  </sheetData>
  <sheetProtection password="CCCF" sheet="1" objects="1" scenarios="1"/>
  <hyperlinks>
    <hyperlink ref="A1" location="Index!A1" display="Back to index"/>
    <hyperlink ref="A26" location="Summary!A1" display="Back to the top"/>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71"/>
  <sheetViews>
    <sheetView showGridLines="0" topLeftCell="A5" zoomScaleNormal="100" workbookViewId="0">
      <pane xSplit="1" ySplit="7" topLeftCell="B12" activePane="bottomRight" state="frozen"/>
      <selection activeCell="A5" sqref="A5"/>
      <selection pane="topRight" activeCell="B5" sqref="B5"/>
      <selection pane="bottomLeft" activeCell="A7" sqref="A7"/>
      <selection pane="bottomRight" activeCell="B11" sqref="B11"/>
    </sheetView>
  </sheetViews>
  <sheetFormatPr defaultRowHeight="15" x14ac:dyDescent="0.25"/>
  <cols>
    <col min="1" max="1" width="51" style="447" customWidth="1"/>
    <col min="2" max="9" width="10.85546875" style="447" customWidth="1"/>
    <col min="10" max="21" width="11.42578125" style="447" customWidth="1"/>
    <col min="22" max="16384" width="9.140625" style="447"/>
  </cols>
  <sheetData>
    <row r="1" spans="1:127" x14ac:dyDescent="0.25">
      <c r="A1" s="447" t="s">
        <v>896</v>
      </c>
    </row>
    <row r="2" spans="1:127" x14ac:dyDescent="0.25">
      <c r="A2" s="450" t="s">
        <v>897</v>
      </c>
      <c r="B2" s="450"/>
      <c r="C2" s="450"/>
      <c r="D2" s="450"/>
      <c r="E2" s="450"/>
      <c r="F2" s="450"/>
      <c r="G2" s="450"/>
      <c r="H2" s="450"/>
      <c r="I2" s="450"/>
      <c r="J2" s="450"/>
      <c r="K2" s="450"/>
      <c r="L2" s="450"/>
      <c r="M2" s="450"/>
      <c r="N2" s="450"/>
      <c r="O2" s="450"/>
      <c r="P2" s="450"/>
      <c r="Q2" s="450"/>
      <c r="R2" s="450"/>
      <c r="S2" s="450"/>
      <c r="T2" s="450"/>
      <c r="U2" s="450"/>
    </row>
    <row r="3" spans="1:127" x14ac:dyDescent="0.25">
      <c r="A3" s="450"/>
      <c r="B3" s="450"/>
      <c r="C3" s="450"/>
      <c r="D3" s="450"/>
      <c r="E3" s="450"/>
      <c r="F3" s="450"/>
      <c r="G3" s="450"/>
      <c r="H3" s="450"/>
      <c r="I3" s="450"/>
      <c r="J3" s="450"/>
      <c r="K3" s="450"/>
      <c r="L3" s="450"/>
      <c r="M3" s="450"/>
      <c r="N3" s="450"/>
      <c r="O3" s="450"/>
      <c r="P3" s="450"/>
      <c r="Q3" s="1055" t="s">
        <v>198</v>
      </c>
      <c r="R3" s="1055"/>
      <c r="S3" s="1055"/>
      <c r="T3" s="1055"/>
      <c r="U3" s="1055"/>
    </row>
    <row r="4" spans="1:127" x14ac:dyDescent="0.25">
      <c r="B4" s="1060" t="s">
        <v>585</v>
      </c>
      <c r="C4" s="1060"/>
      <c r="D4" s="1060"/>
      <c r="E4" s="1060"/>
      <c r="F4" s="1060"/>
      <c r="G4" s="1060"/>
      <c r="H4" s="1060"/>
      <c r="I4" s="1060"/>
      <c r="J4" s="1060"/>
      <c r="K4" s="1060"/>
      <c r="L4" s="1060"/>
      <c r="M4" s="1060"/>
      <c r="N4" s="1060"/>
      <c r="O4" s="1060"/>
      <c r="P4" s="1060"/>
      <c r="Q4" s="1060"/>
      <c r="R4" s="1060"/>
      <c r="S4" s="1060"/>
      <c r="T4" s="1060"/>
      <c r="U4" s="1060"/>
    </row>
    <row r="5" spans="1:127" ht="18.75" x14ac:dyDescent="0.3">
      <c r="A5" s="446" t="s">
        <v>1146</v>
      </c>
      <c r="L5" s="448" t="s">
        <v>1250</v>
      </c>
    </row>
    <row r="6" spans="1:127" ht="15.75" x14ac:dyDescent="0.25">
      <c r="A6" s="449" t="s">
        <v>897</v>
      </c>
      <c r="B6" s="450"/>
      <c r="C6" s="450"/>
      <c r="D6" s="450"/>
      <c r="E6" s="450"/>
      <c r="F6" s="450"/>
      <c r="G6" s="450"/>
      <c r="H6" s="450"/>
      <c r="I6" s="450"/>
      <c r="J6" s="450"/>
      <c r="K6" s="450"/>
      <c r="L6" s="450"/>
      <c r="M6" s="450"/>
      <c r="N6" s="450"/>
      <c r="O6" s="450"/>
      <c r="P6" s="450"/>
      <c r="Q6" s="450"/>
      <c r="R6" s="450"/>
      <c r="S6" s="450"/>
      <c r="T6" s="450"/>
      <c r="U6" s="450"/>
    </row>
    <row r="7" spans="1:127" x14ac:dyDescent="0.25">
      <c r="A7" s="450"/>
      <c r="B7" s="450"/>
      <c r="C7" s="450"/>
      <c r="D7" s="450"/>
      <c r="E7" s="450"/>
      <c r="F7" s="450"/>
      <c r="G7" s="450"/>
      <c r="H7" s="450"/>
      <c r="I7" s="450"/>
      <c r="J7" s="450"/>
      <c r="K7" s="450"/>
      <c r="L7" s="450"/>
      <c r="M7" s="450"/>
      <c r="N7" s="450"/>
      <c r="O7" s="450"/>
      <c r="P7" s="450"/>
      <c r="Q7" s="1055" t="s">
        <v>198</v>
      </c>
      <c r="R7" s="1055"/>
      <c r="S7" s="1055"/>
      <c r="T7" s="1055"/>
      <c r="U7" s="1055"/>
    </row>
    <row r="8" spans="1:127" s="531" customFormat="1" ht="7.5" customHeight="1" x14ac:dyDescent="0.25">
      <c r="A8" s="661"/>
      <c r="B8" s="661"/>
      <c r="C8" s="661"/>
      <c r="D8" s="661"/>
      <c r="E8" s="661"/>
      <c r="F8" s="661"/>
      <c r="G8" s="661"/>
      <c r="H8" s="661"/>
      <c r="I8" s="661"/>
      <c r="J8" s="661"/>
      <c r="K8" s="661"/>
      <c r="L8" s="661"/>
      <c r="M8" s="661"/>
      <c r="N8" s="661"/>
      <c r="O8" s="661"/>
      <c r="P8" s="661"/>
      <c r="Q8" s="786"/>
      <c r="R8" s="786"/>
      <c r="S8" s="786"/>
      <c r="T8" s="786"/>
      <c r="U8" s="786"/>
    </row>
    <row r="9" spans="1:127" x14ac:dyDescent="0.25">
      <c r="A9" s="820"/>
      <c r="B9" s="1056" t="s">
        <v>585</v>
      </c>
      <c r="C9" s="1056"/>
      <c r="D9" s="1056"/>
      <c r="E9" s="1056"/>
      <c r="F9" s="1056"/>
      <c r="G9" s="1056"/>
      <c r="H9" s="1056"/>
      <c r="I9" s="1056"/>
      <c r="J9" s="1056"/>
      <c r="K9" s="1056"/>
      <c r="L9" s="1056"/>
      <c r="M9" s="1056"/>
      <c r="N9" s="1056"/>
      <c r="O9" s="1056"/>
      <c r="P9" s="1056"/>
      <c r="Q9" s="1056"/>
      <c r="R9" s="1056"/>
      <c r="S9" s="1056"/>
      <c r="T9" s="1056"/>
      <c r="U9" s="1057"/>
      <c r="V9" s="531"/>
      <c r="W9" s="531"/>
      <c r="X9" s="531"/>
      <c r="Y9" s="531"/>
      <c r="Z9" s="531"/>
      <c r="AA9" s="531"/>
      <c r="AB9" s="531"/>
      <c r="AC9" s="531"/>
      <c r="AD9" s="531"/>
      <c r="AE9" s="531"/>
      <c r="AF9" s="531"/>
      <c r="AG9" s="531"/>
      <c r="AH9" s="531"/>
      <c r="AI9" s="531"/>
      <c r="AJ9" s="531"/>
      <c r="AK9" s="531"/>
      <c r="AL9" s="531"/>
      <c r="AM9" s="531"/>
      <c r="AN9" s="531"/>
      <c r="AO9" s="531"/>
      <c r="AP9" s="531"/>
      <c r="AQ9" s="531"/>
      <c r="AR9" s="531"/>
      <c r="AS9" s="531"/>
      <c r="AT9" s="531"/>
      <c r="AU9" s="531"/>
      <c r="AV9" s="531"/>
      <c r="AW9" s="531"/>
      <c r="AX9" s="531"/>
      <c r="AY9" s="531"/>
      <c r="AZ9" s="531"/>
      <c r="BA9" s="531"/>
      <c r="BB9" s="531"/>
      <c r="BC9" s="531"/>
      <c r="BD9" s="531"/>
      <c r="BE9" s="531"/>
      <c r="BF9" s="531"/>
      <c r="BG9" s="531"/>
      <c r="BH9" s="531"/>
      <c r="BI9" s="531"/>
      <c r="BJ9" s="531"/>
      <c r="BK9" s="531"/>
      <c r="BL9" s="531"/>
      <c r="BM9" s="531"/>
      <c r="BN9" s="531"/>
      <c r="BO9" s="531"/>
      <c r="BP9" s="531"/>
      <c r="BQ9" s="531"/>
      <c r="BR9" s="531"/>
      <c r="BS9" s="531"/>
      <c r="BT9" s="531"/>
      <c r="BU9" s="531"/>
      <c r="BV9" s="531"/>
      <c r="BW9" s="531"/>
      <c r="BX9" s="531"/>
      <c r="BY9" s="531"/>
      <c r="BZ9" s="531"/>
      <c r="CA9" s="531"/>
      <c r="CB9" s="531"/>
      <c r="CC9" s="531"/>
      <c r="CD9" s="531"/>
      <c r="CE9" s="531"/>
      <c r="CF9" s="531"/>
      <c r="CG9" s="531"/>
      <c r="CH9" s="531"/>
      <c r="CI9" s="531"/>
      <c r="CJ9" s="531"/>
      <c r="CK9" s="531"/>
      <c r="CL9" s="531"/>
      <c r="CM9" s="531"/>
      <c r="CN9" s="531"/>
      <c r="CO9" s="531"/>
      <c r="CP9" s="531"/>
      <c r="CQ9" s="531"/>
      <c r="CR9" s="531"/>
      <c r="CS9" s="531"/>
      <c r="CT9" s="531"/>
      <c r="CU9" s="531"/>
      <c r="CV9" s="531"/>
      <c r="CW9" s="531"/>
      <c r="CX9" s="531"/>
      <c r="CY9" s="531"/>
      <c r="CZ9" s="531"/>
      <c r="DA9" s="531"/>
      <c r="DB9" s="531"/>
      <c r="DC9" s="531"/>
      <c r="DD9" s="531"/>
      <c r="DE9" s="531"/>
      <c r="DF9" s="531"/>
      <c r="DG9" s="531"/>
      <c r="DH9" s="531"/>
      <c r="DI9" s="531"/>
      <c r="DJ9" s="531"/>
      <c r="DK9" s="531"/>
      <c r="DL9" s="531"/>
      <c r="DM9" s="531"/>
      <c r="DN9" s="531"/>
      <c r="DO9" s="531"/>
      <c r="DP9" s="531"/>
      <c r="DQ9" s="531"/>
      <c r="DR9" s="531"/>
      <c r="DS9" s="531"/>
      <c r="DT9" s="531"/>
      <c r="DU9" s="531"/>
      <c r="DV9" s="531"/>
      <c r="DW9" s="531"/>
    </row>
    <row r="10" spans="1:127" s="855" customFormat="1" ht="55.5" customHeight="1" x14ac:dyDescent="0.25">
      <c r="A10" s="852" t="s">
        <v>1142</v>
      </c>
      <c r="B10" s="853" t="s">
        <v>898</v>
      </c>
      <c r="C10" s="853" t="s">
        <v>568</v>
      </c>
      <c r="D10" s="853" t="s">
        <v>567</v>
      </c>
      <c r="E10" s="853" t="s">
        <v>545</v>
      </c>
      <c r="F10" s="853" t="s">
        <v>542</v>
      </c>
      <c r="G10" s="853" t="s">
        <v>539</v>
      </c>
      <c r="H10" s="853" t="s">
        <v>537</v>
      </c>
      <c r="I10" s="853" t="s">
        <v>570</v>
      </c>
      <c r="J10" s="853" t="s">
        <v>546</v>
      </c>
      <c r="K10" s="853" t="s">
        <v>899</v>
      </c>
      <c r="L10" s="853" t="s">
        <v>572</v>
      </c>
      <c r="M10" s="853" t="s">
        <v>968</v>
      </c>
      <c r="N10" s="853" t="s">
        <v>900</v>
      </c>
      <c r="O10" s="853" t="s">
        <v>547</v>
      </c>
      <c r="P10" s="853" t="s">
        <v>549</v>
      </c>
      <c r="Q10" s="853" t="s">
        <v>902</v>
      </c>
      <c r="R10" s="853" t="s">
        <v>903</v>
      </c>
      <c r="S10" s="853" t="s">
        <v>541</v>
      </c>
      <c r="T10" s="853" t="s">
        <v>543</v>
      </c>
      <c r="U10" s="853" t="s">
        <v>1383</v>
      </c>
      <c r="V10" s="854"/>
      <c r="W10" s="854"/>
      <c r="X10" s="854"/>
      <c r="Y10" s="854"/>
      <c r="Z10" s="854"/>
      <c r="AA10" s="854"/>
      <c r="AB10" s="854"/>
      <c r="AC10" s="854"/>
      <c r="AD10" s="854"/>
      <c r="AE10" s="854"/>
      <c r="AF10" s="854"/>
      <c r="AG10" s="854"/>
      <c r="AH10" s="854"/>
      <c r="AI10" s="854"/>
      <c r="AJ10" s="854"/>
      <c r="AK10" s="854"/>
      <c r="AL10" s="854"/>
      <c r="AM10" s="854"/>
      <c r="AN10" s="854"/>
      <c r="AO10" s="854"/>
      <c r="AP10" s="854"/>
      <c r="AQ10" s="854"/>
      <c r="AR10" s="854"/>
      <c r="AS10" s="854"/>
      <c r="AT10" s="854"/>
      <c r="AU10" s="854"/>
      <c r="AV10" s="854"/>
      <c r="AW10" s="854"/>
      <c r="AX10" s="854"/>
      <c r="AY10" s="854"/>
      <c r="AZ10" s="854"/>
      <c r="BA10" s="854"/>
      <c r="BB10" s="854"/>
      <c r="BC10" s="854"/>
      <c r="BD10" s="854"/>
      <c r="BE10" s="854"/>
      <c r="BF10" s="854"/>
      <c r="BG10" s="854"/>
      <c r="BH10" s="854"/>
      <c r="BI10" s="854"/>
      <c r="BJ10" s="854"/>
      <c r="BK10" s="854"/>
      <c r="BL10" s="854"/>
      <c r="BM10" s="854"/>
      <c r="BN10" s="854"/>
      <c r="BO10" s="854"/>
      <c r="BP10" s="854"/>
      <c r="BQ10" s="854"/>
      <c r="BR10" s="854"/>
      <c r="BS10" s="854"/>
      <c r="BT10" s="854"/>
      <c r="BU10" s="854"/>
      <c r="BV10" s="854"/>
      <c r="BW10" s="854"/>
      <c r="BX10" s="854"/>
      <c r="BY10" s="854"/>
      <c r="BZ10" s="854"/>
      <c r="CA10" s="854"/>
      <c r="CB10" s="854"/>
      <c r="CC10" s="854"/>
      <c r="CD10" s="854"/>
      <c r="CE10" s="854"/>
      <c r="CF10" s="854"/>
      <c r="CG10" s="854"/>
      <c r="CH10" s="854"/>
      <c r="CI10" s="854"/>
      <c r="CJ10" s="854"/>
      <c r="CK10" s="854"/>
      <c r="CL10" s="854"/>
      <c r="CM10" s="854"/>
      <c r="CN10" s="854"/>
      <c r="CO10" s="854"/>
      <c r="CP10" s="854"/>
      <c r="CQ10" s="854"/>
      <c r="CR10" s="854"/>
      <c r="CS10" s="854"/>
      <c r="CT10" s="854"/>
      <c r="CU10" s="854"/>
      <c r="CV10" s="854"/>
      <c r="CW10" s="854"/>
      <c r="CX10" s="854"/>
      <c r="CY10" s="854"/>
      <c r="CZ10" s="854"/>
      <c r="DA10" s="854"/>
      <c r="DB10" s="854"/>
      <c r="DC10" s="854"/>
      <c r="DD10" s="854"/>
      <c r="DE10" s="854"/>
      <c r="DF10" s="854"/>
      <c r="DG10" s="854"/>
      <c r="DH10" s="854"/>
      <c r="DI10" s="854"/>
      <c r="DJ10" s="854"/>
      <c r="DK10" s="854"/>
      <c r="DL10" s="854"/>
      <c r="DM10" s="854"/>
      <c r="DN10" s="854"/>
      <c r="DO10" s="854"/>
      <c r="DP10" s="854"/>
      <c r="DQ10" s="854"/>
      <c r="DR10" s="854"/>
      <c r="DS10" s="854"/>
      <c r="DT10" s="854"/>
      <c r="DU10" s="854"/>
      <c r="DV10" s="854"/>
      <c r="DW10" s="854"/>
    </row>
    <row r="11" spans="1:127" x14ac:dyDescent="0.25">
      <c r="A11" s="792" t="s">
        <v>847</v>
      </c>
      <c r="B11" s="856">
        <v>51309</v>
      </c>
      <c r="C11" s="857">
        <v>35695</v>
      </c>
      <c r="D11" s="856">
        <v>16342</v>
      </c>
      <c r="E11" s="856">
        <v>10004</v>
      </c>
      <c r="F11" s="856">
        <v>4456</v>
      </c>
      <c r="G11" s="856">
        <v>3752</v>
      </c>
      <c r="H11" s="856">
        <v>3849</v>
      </c>
      <c r="I11" s="856">
        <v>3205</v>
      </c>
      <c r="J11" s="856">
        <v>2845</v>
      </c>
      <c r="K11" s="856">
        <v>2159</v>
      </c>
      <c r="L11" s="857">
        <v>2030</v>
      </c>
      <c r="M11" s="857">
        <v>1908</v>
      </c>
      <c r="N11" s="857">
        <v>2322</v>
      </c>
      <c r="O11" s="857">
        <v>1801</v>
      </c>
      <c r="P11" s="857">
        <v>485</v>
      </c>
      <c r="Q11" s="857">
        <v>464</v>
      </c>
      <c r="R11" s="857">
        <v>458</v>
      </c>
      <c r="S11" s="857">
        <v>425</v>
      </c>
      <c r="T11" s="857">
        <v>292</v>
      </c>
      <c r="U11" s="858">
        <v>533</v>
      </c>
      <c r="V11" s="531"/>
      <c r="W11" s="531"/>
      <c r="X11" s="531"/>
      <c r="Y11" s="531"/>
      <c r="Z11" s="531"/>
      <c r="AA11" s="531"/>
      <c r="AB11" s="531"/>
      <c r="AC11" s="531"/>
      <c r="AD11" s="531"/>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1"/>
      <c r="BB11" s="531"/>
      <c r="BC11" s="531"/>
      <c r="BD11" s="531"/>
      <c r="BE11" s="531"/>
      <c r="BF11" s="531"/>
      <c r="BG11" s="531"/>
      <c r="BH11" s="531"/>
      <c r="BI11" s="531"/>
      <c r="BJ11" s="531"/>
      <c r="BK11" s="531"/>
      <c r="BL11" s="531"/>
      <c r="BM11" s="531"/>
      <c r="BN11" s="531"/>
      <c r="BO11" s="531"/>
      <c r="BP11" s="531"/>
      <c r="BQ11" s="531"/>
      <c r="BR11" s="531"/>
      <c r="BS11" s="531"/>
      <c r="BT11" s="531"/>
      <c r="BU11" s="531"/>
      <c r="BV11" s="531"/>
      <c r="BW11" s="531"/>
      <c r="BX11" s="531"/>
      <c r="BY11" s="531"/>
      <c r="BZ11" s="531"/>
      <c r="CA11" s="531"/>
      <c r="CB11" s="531"/>
      <c r="CC11" s="531"/>
      <c r="CD11" s="531"/>
      <c r="CE11" s="531"/>
      <c r="CF11" s="531"/>
      <c r="CG11" s="531"/>
      <c r="CH11" s="531"/>
      <c r="CI11" s="531"/>
      <c r="CJ11" s="531"/>
      <c r="CK11" s="531"/>
      <c r="CL11" s="531"/>
      <c r="CM11" s="531"/>
      <c r="CN11" s="531"/>
      <c r="CO11" s="531"/>
      <c r="CP11" s="531"/>
      <c r="CQ11" s="531"/>
      <c r="CR11" s="531"/>
      <c r="CS11" s="531"/>
      <c r="CT11" s="531"/>
      <c r="CU11" s="531"/>
      <c r="CV11" s="531"/>
      <c r="CW11" s="531"/>
      <c r="CX11" s="531"/>
      <c r="CY11" s="531"/>
      <c r="CZ11" s="531"/>
      <c r="DA11" s="531"/>
      <c r="DB11" s="531"/>
      <c r="DC11" s="531"/>
      <c r="DD11" s="531"/>
      <c r="DE11" s="531"/>
      <c r="DF11" s="531"/>
      <c r="DG11" s="531"/>
      <c r="DH11" s="531"/>
      <c r="DI11" s="531"/>
      <c r="DJ11" s="531"/>
      <c r="DK11" s="531"/>
      <c r="DL11" s="531"/>
      <c r="DM11" s="531"/>
      <c r="DN11" s="531"/>
      <c r="DO11" s="531"/>
      <c r="DP11" s="531"/>
      <c r="DQ11" s="531"/>
      <c r="DR11" s="531"/>
      <c r="DS11" s="531"/>
      <c r="DT11" s="531"/>
      <c r="DU11" s="531"/>
      <c r="DV11" s="531"/>
      <c r="DW11" s="531"/>
    </row>
    <row r="12" spans="1:127" ht="22.5" customHeight="1" x14ac:dyDescent="0.25">
      <c r="A12" s="1058" t="s">
        <v>1366</v>
      </c>
      <c r="B12" s="1059"/>
      <c r="C12" s="1059"/>
      <c r="D12" s="1059"/>
      <c r="E12" s="827"/>
      <c r="F12" s="827"/>
      <c r="G12" s="827"/>
      <c r="H12" s="827"/>
      <c r="I12" s="827"/>
      <c r="J12" s="827"/>
      <c r="K12" s="827"/>
      <c r="L12" s="827"/>
      <c r="M12" s="827"/>
      <c r="N12" s="827"/>
      <c r="O12" s="827"/>
      <c r="P12" s="827"/>
      <c r="Q12" s="827"/>
      <c r="R12" s="827"/>
      <c r="S12" s="827"/>
      <c r="T12" s="827"/>
      <c r="U12" s="828"/>
    </row>
    <row r="13" spans="1:127" s="509" customFormat="1" ht="0.75" customHeight="1" x14ac:dyDescent="0.25">
      <c r="A13" s="829" t="s">
        <v>1421</v>
      </c>
      <c r="B13" s="370" t="s">
        <v>1422</v>
      </c>
      <c r="C13" s="370" t="s">
        <v>1423</v>
      </c>
      <c r="D13" s="370" t="s">
        <v>1424</v>
      </c>
      <c r="E13" s="369" t="s">
        <v>1428</v>
      </c>
      <c r="F13" s="369" t="s">
        <v>1429</v>
      </c>
      <c r="G13" s="369" t="s">
        <v>1430</v>
      </c>
      <c r="H13" s="369" t="s">
        <v>1431</v>
      </c>
      <c r="I13" s="369" t="s">
        <v>1432</v>
      </c>
      <c r="J13" s="369" t="s">
        <v>1445</v>
      </c>
      <c r="K13" s="369" t="s">
        <v>1446</v>
      </c>
      <c r="L13" s="369" t="s">
        <v>1447</v>
      </c>
      <c r="M13" s="369" t="s">
        <v>1448</v>
      </c>
      <c r="N13" s="369" t="s">
        <v>1449</v>
      </c>
      <c r="O13" s="369" t="s">
        <v>1450</v>
      </c>
      <c r="P13" s="369" t="s">
        <v>1451</v>
      </c>
      <c r="Q13" s="369" t="s">
        <v>1452</v>
      </c>
      <c r="R13" s="369" t="s">
        <v>1453</v>
      </c>
      <c r="S13" s="369" t="s">
        <v>1454</v>
      </c>
      <c r="T13" s="369" t="s">
        <v>1455</v>
      </c>
      <c r="U13" s="369" t="s">
        <v>1456</v>
      </c>
    </row>
    <row r="14" spans="1:127" s="509" customFormat="1" ht="15" customHeight="1" x14ac:dyDescent="0.25">
      <c r="A14" s="829" t="s">
        <v>848</v>
      </c>
      <c r="B14" s="370">
        <v>21.126897815198113</v>
      </c>
      <c r="C14" s="370">
        <v>19.249194565065135</v>
      </c>
      <c r="D14" s="370">
        <v>15.775302900501774</v>
      </c>
      <c r="E14" s="369">
        <v>11.255497800879647</v>
      </c>
      <c r="F14" s="369">
        <v>6.8895870736086176</v>
      </c>
      <c r="G14" s="369">
        <v>19.029850746268657</v>
      </c>
      <c r="H14" s="369">
        <v>29.540140296180827</v>
      </c>
      <c r="I14" s="369">
        <v>11.450858034321373</v>
      </c>
      <c r="J14" s="369">
        <v>56.133567662565909</v>
      </c>
      <c r="K14" s="369">
        <v>1.8527095877721167</v>
      </c>
      <c r="L14" s="369">
        <v>25.172413793103448</v>
      </c>
      <c r="M14" s="369">
        <v>10.849056603773585</v>
      </c>
      <c r="N14" s="369">
        <v>20.241171403962102</v>
      </c>
      <c r="O14" s="369">
        <v>41.588006662965022</v>
      </c>
      <c r="P14" s="369">
        <v>40.412371134020617</v>
      </c>
      <c r="Q14" s="369">
        <v>28.017241379310342</v>
      </c>
      <c r="R14" s="369">
        <v>18.340611353711793</v>
      </c>
      <c r="S14" s="369">
        <v>10.352941176470589</v>
      </c>
      <c r="T14" s="369">
        <v>18.493150684931507</v>
      </c>
      <c r="U14" s="369">
        <v>30.581613508442778</v>
      </c>
    </row>
    <row r="15" spans="1:127" s="509" customFormat="1" ht="15" customHeight="1" x14ac:dyDescent="0.25">
      <c r="A15" s="829" t="s">
        <v>849</v>
      </c>
      <c r="B15" s="370">
        <v>22.333313843575201</v>
      </c>
      <c r="C15" s="370">
        <v>20.184899845916796</v>
      </c>
      <c r="D15" s="370">
        <v>22.298372292253092</v>
      </c>
      <c r="E15" s="370">
        <v>14.044382247101158</v>
      </c>
      <c r="F15" s="370">
        <v>10.412926391382406</v>
      </c>
      <c r="G15" s="370">
        <v>13.885927505330489</v>
      </c>
      <c r="H15" s="370">
        <v>10.83398285268901</v>
      </c>
      <c r="I15" s="370">
        <v>18.658346333853356</v>
      </c>
      <c r="J15" s="370">
        <v>6.4674868189806682</v>
      </c>
      <c r="K15" s="370">
        <v>6.8087077350625291</v>
      </c>
      <c r="L15" s="370">
        <v>16.059113300492612</v>
      </c>
      <c r="M15" s="370">
        <v>12.683438155136267</v>
      </c>
      <c r="N15" s="370">
        <v>23.815676141257537</v>
      </c>
      <c r="O15" s="370">
        <v>9.1615769017212667</v>
      </c>
      <c r="P15" s="370">
        <v>9.2783505154639183</v>
      </c>
      <c r="Q15" s="370">
        <v>14.655172413793101</v>
      </c>
      <c r="R15" s="370">
        <v>16.812227074235807</v>
      </c>
      <c r="S15" s="370">
        <v>25.411764705882351</v>
      </c>
      <c r="T15" s="370">
        <v>16.780821917808218</v>
      </c>
      <c r="U15" s="370">
        <v>22.889305816135082</v>
      </c>
    </row>
    <row r="16" spans="1:127" x14ac:dyDescent="0.25">
      <c r="A16" s="829" t="s">
        <v>891</v>
      </c>
      <c r="B16" s="370">
        <v>7.9381784872049739</v>
      </c>
      <c r="C16" s="370">
        <v>8.323294579072698</v>
      </c>
      <c r="D16" s="370">
        <v>10.751438012483172</v>
      </c>
      <c r="E16" s="370">
        <v>6.047580967612955</v>
      </c>
      <c r="F16" s="370">
        <v>3.9721723518850989</v>
      </c>
      <c r="G16" s="370">
        <v>7.08955223880597</v>
      </c>
      <c r="H16" s="370">
        <v>8.7295401402961819</v>
      </c>
      <c r="I16" s="370">
        <v>6.3650546021840881</v>
      </c>
      <c r="J16" s="370">
        <v>11.036906854130054</v>
      </c>
      <c r="K16" s="370">
        <v>0.92635479388605835</v>
      </c>
      <c r="L16" s="370">
        <v>11.527093596059114</v>
      </c>
      <c r="M16" s="370">
        <v>4.6121593291404608</v>
      </c>
      <c r="N16" s="370">
        <v>11.283376399655468</v>
      </c>
      <c r="O16" s="370">
        <v>7.1626873958911723</v>
      </c>
      <c r="P16" s="370">
        <v>25.979381443298973</v>
      </c>
      <c r="Q16" s="370">
        <v>9.4827586206896548</v>
      </c>
      <c r="R16" s="370">
        <v>9.606986899563319</v>
      </c>
      <c r="S16" s="370">
        <v>11.294117647058824</v>
      </c>
      <c r="T16" s="370">
        <v>10.95890410958904</v>
      </c>
      <c r="U16" s="370">
        <v>14.789468827853474</v>
      </c>
    </row>
    <row r="17" spans="1:66" x14ac:dyDescent="0.25">
      <c r="A17" s="829" t="s">
        <v>851</v>
      </c>
      <c r="B17" s="370">
        <v>15.654173731703992</v>
      </c>
      <c r="C17" s="370">
        <v>15.587617313349208</v>
      </c>
      <c r="D17" s="370">
        <v>12.911516338269491</v>
      </c>
      <c r="E17" s="370">
        <v>12.275089964014395</v>
      </c>
      <c r="F17" s="370">
        <v>9.0439856373429084</v>
      </c>
      <c r="G17" s="370">
        <v>9.568230277185501</v>
      </c>
      <c r="H17" s="370">
        <v>17.381137957911147</v>
      </c>
      <c r="I17" s="370">
        <v>18.221528861154447</v>
      </c>
      <c r="J17" s="370">
        <v>14.727592267135325</v>
      </c>
      <c r="K17" s="370">
        <v>9.3098656785548872</v>
      </c>
      <c r="L17" s="859">
        <v>12.068965517241379</v>
      </c>
      <c r="M17" s="859">
        <v>10.272536687631026</v>
      </c>
      <c r="N17" s="859">
        <v>12.015503875968992</v>
      </c>
      <c r="O17" s="859">
        <v>19.600222098833981</v>
      </c>
      <c r="P17" s="859">
        <v>16.494845360824741</v>
      </c>
      <c r="Q17" s="859">
        <v>15.732758620689655</v>
      </c>
      <c r="R17" s="859">
        <v>22.707423580786028</v>
      </c>
      <c r="S17" s="859">
        <v>13.647058823529413</v>
      </c>
      <c r="T17" s="859">
        <v>10.273972602739725</v>
      </c>
      <c r="U17" s="859">
        <v>15.947467166979362</v>
      </c>
    </row>
    <row r="18" spans="1:66" s="860" customFormat="1" ht="15.75" customHeight="1" x14ac:dyDescent="0.25">
      <c r="A18" s="829" t="s">
        <v>1364</v>
      </c>
      <c r="B18" s="370">
        <v>25.691399169736304</v>
      </c>
      <c r="C18" s="370">
        <v>27.947891861605267</v>
      </c>
      <c r="D18" s="370">
        <v>27.536409252233508</v>
      </c>
      <c r="E18" s="370">
        <v>39.894042383046781</v>
      </c>
      <c r="F18" s="370">
        <v>56.46319569120287</v>
      </c>
      <c r="G18" s="370">
        <v>39.978678038379527</v>
      </c>
      <c r="H18" s="370">
        <v>26.968043647700704</v>
      </c>
      <c r="I18" s="370">
        <v>37.347893915756629</v>
      </c>
      <c r="J18" s="370">
        <v>6.748681898066784</v>
      </c>
      <c r="K18" s="370">
        <v>62.436313107920334</v>
      </c>
      <c r="L18" s="370">
        <v>27.536945812807879</v>
      </c>
      <c r="M18" s="370">
        <v>48.218029350104821</v>
      </c>
      <c r="N18" s="370">
        <v>24.547803617571056</v>
      </c>
      <c r="O18" s="370">
        <v>16.102165463631316</v>
      </c>
      <c r="P18" s="370">
        <v>4.7422680412371134</v>
      </c>
      <c r="Q18" s="370">
        <v>25.646551724137932</v>
      </c>
      <c r="R18" s="370">
        <v>20.742358078602621</v>
      </c>
      <c r="S18" s="370">
        <v>29.647058823529409</v>
      </c>
      <c r="T18" s="370">
        <v>31.506849315068493</v>
      </c>
      <c r="U18" s="370">
        <v>12.570356472795496</v>
      </c>
    </row>
    <row r="19" spans="1:66" s="861" customFormat="1" x14ac:dyDescent="0.25">
      <c r="A19" s="368" t="s">
        <v>1363</v>
      </c>
      <c r="B19" s="844">
        <v>7.2501900251417881</v>
      </c>
      <c r="C19" s="844">
        <v>8.6958957837232109</v>
      </c>
      <c r="D19" s="844">
        <v>10.794272426875537</v>
      </c>
      <c r="E19" s="844">
        <v>16.493402638944421</v>
      </c>
      <c r="F19" s="844">
        <v>13.330341113105924</v>
      </c>
      <c r="G19" s="844">
        <v>10.394456289978677</v>
      </c>
      <c r="H19" s="844">
        <v>6.5211743309950627</v>
      </c>
      <c r="I19" s="844">
        <v>7.7067082683307326</v>
      </c>
      <c r="J19" s="844">
        <v>5.0966608084358516</v>
      </c>
      <c r="K19" s="844">
        <v>18.573413617415472</v>
      </c>
      <c r="L19" s="844">
        <v>7.8325123152709351</v>
      </c>
      <c r="M19" s="844">
        <v>13.364779874213836</v>
      </c>
      <c r="N19" s="844">
        <v>8.0103359173126609</v>
      </c>
      <c r="O19" s="844">
        <v>6.8295391449194902</v>
      </c>
      <c r="P19" s="844">
        <v>3.2989690721649483</v>
      </c>
      <c r="Q19" s="844">
        <v>7.112068965517242</v>
      </c>
      <c r="R19" s="844">
        <v>10.91703056768559</v>
      </c>
      <c r="S19" s="844">
        <v>8.235294117647058</v>
      </c>
      <c r="T19" s="844">
        <v>8.2191780821917799</v>
      </c>
      <c r="U19" s="844">
        <v>6.1894934333958727</v>
      </c>
      <c r="V19" s="531"/>
      <c r="W19" s="531"/>
      <c r="X19" s="531"/>
      <c r="Y19" s="531"/>
      <c r="Z19" s="531"/>
      <c r="AA19" s="531"/>
      <c r="AB19" s="531"/>
      <c r="AC19" s="531"/>
      <c r="AD19" s="531"/>
      <c r="AE19" s="531"/>
      <c r="AF19" s="531"/>
      <c r="AG19" s="531"/>
      <c r="AH19" s="531"/>
      <c r="AI19" s="531"/>
      <c r="AJ19" s="531"/>
      <c r="AK19" s="531"/>
      <c r="AL19" s="531"/>
      <c r="AM19" s="531"/>
      <c r="AN19" s="531"/>
      <c r="AO19" s="531"/>
      <c r="AP19" s="531"/>
      <c r="AQ19" s="531"/>
      <c r="AR19" s="531"/>
      <c r="AS19" s="531"/>
      <c r="AT19" s="531"/>
      <c r="AU19" s="531"/>
      <c r="AV19" s="531"/>
      <c r="AW19" s="531"/>
      <c r="AX19" s="531"/>
      <c r="AY19" s="531"/>
      <c r="AZ19" s="531"/>
      <c r="BA19" s="531"/>
      <c r="BB19" s="531"/>
      <c r="BC19" s="531"/>
      <c r="BD19" s="531"/>
      <c r="BE19" s="531"/>
      <c r="BF19" s="531"/>
      <c r="BG19" s="531"/>
      <c r="BH19" s="531"/>
      <c r="BI19" s="531"/>
      <c r="BJ19" s="531"/>
      <c r="BK19" s="531"/>
      <c r="BL19" s="531"/>
      <c r="BM19" s="531"/>
      <c r="BN19" s="531"/>
    </row>
    <row r="20" spans="1:66" s="807" customFormat="1" x14ac:dyDescent="0.25">
      <c r="A20" s="862" t="s">
        <v>853</v>
      </c>
      <c r="B20" s="863">
        <v>3.8082987390126486</v>
      </c>
      <c r="C20" s="863">
        <v>4.6365037120044823</v>
      </c>
      <c r="D20" s="863">
        <v>3.5674947986782524</v>
      </c>
      <c r="E20" s="863">
        <v>4.8680527788884449</v>
      </c>
      <c r="F20" s="863">
        <v>13.689407540394974</v>
      </c>
      <c r="G20" s="863">
        <v>9.568230277185501</v>
      </c>
      <c r="H20" s="863">
        <v>3.2995583268381394</v>
      </c>
      <c r="I20" s="863">
        <v>3.8065522620904839</v>
      </c>
      <c r="J20" s="863">
        <v>4.8506151142355005</v>
      </c>
      <c r="K20" s="863">
        <v>19.731357109773043</v>
      </c>
      <c r="L20" s="864">
        <v>7.2906403940886699</v>
      </c>
      <c r="M20" s="864">
        <v>8.4381551362683442</v>
      </c>
      <c r="N20" s="864">
        <v>3.1007751937984498</v>
      </c>
      <c r="O20" s="864">
        <v>6.3298167684619653</v>
      </c>
      <c r="P20" s="864">
        <v>3.2989690721649487</v>
      </c>
      <c r="Q20" s="864">
        <v>3.8793103448275863</v>
      </c>
      <c r="R20" s="864">
        <v>5.6768558951965069</v>
      </c>
      <c r="S20" s="864">
        <v>3.7647058823529407</v>
      </c>
      <c r="T20" s="864">
        <v>4.7945205479452051</v>
      </c>
      <c r="U20" s="865">
        <v>3.1894934333958722</v>
      </c>
      <c r="V20" s="531"/>
      <c r="W20" s="531"/>
      <c r="X20" s="531"/>
      <c r="Y20" s="531"/>
      <c r="Z20" s="531"/>
      <c r="AA20" s="531"/>
      <c r="AB20" s="531"/>
      <c r="AC20" s="531"/>
      <c r="AD20" s="531"/>
      <c r="AE20" s="531"/>
      <c r="AF20" s="531"/>
      <c r="AG20" s="531"/>
      <c r="AH20" s="531"/>
      <c r="AI20" s="531"/>
      <c r="AJ20" s="531"/>
      <c r="AK20" s="531"/>
      <c r="AL20" s="531"/>
      <c r="AM20" s="531"/>
      <c r="AN20" s="531"/>
      <c r="AO20" s="531"/>
      <c r="AP20" s="531"/>
      <c r="AQ20" s="531"/>
      <c r="AR20" s="531"/>
      <c r="AS20" s="531"/>
      <c r="AT20" s="531"/>
      <c r="AU20" s="531"/>
      <c r="AV20" s="531"/>
      <c r="AW20" s="531"/>
      <c r="AX20" s="531"/>
      <c r="AY20" s="531"/>
      <c r="AZ20" s="531"/>
      <c r="BA20" s="531"/>
      <c r="BB20" s="531"/>
      <c r="BC20" s="531"/>
      <c r="BD20" s="531"/>
      <c r="BE20" s="531"/>
      <c r="BF20" s="531"/>
      <c r="BG20" s="531"/>
      <c r="BH20" s="531"/>
      <c r="BI20" s="531"/>
      <c r="BJ20" s="531"/>
      <c r="BK20" s="531"/>
      <c r="BL20" s="531"/>
      <c r="BM20" s="531"/>
      <c r="BN20" s="531"/>
    </row>
    <row r="21" spans="1:66" ht="22.5" customHeight="1" x14ac:dyDescent="0.25">
      <c r="A21" s="862" t="s">
        <v>238</v>
      </c>
      <c r="B21" s="863">
        <v>77.865481689372245</v>
      </c>
      <c r="C21" s="863">
        <v>71.847597702759487</v>
      </c>
      <c r="D21" s="863">
        <v>69.53249296291763</v>
      </c>
      <c r="E21" s="863">
        <v>51.119552179128348</v>
      </c>
      <c r="F21" s="863">
        <v>49.07989228007181</v>
      </c>
      <c r="G21" s="863">
        <v>57.91577825159915</v>
      </c>
      <c r="H21" s="863">
        <v>73.681475707976091</v>
      </c>
      <c r="I21" s="863">
        <v>66.957878315132604</v>
      </c>
      <c r="J21" s="863">
        <v>84.217926186291734</v>
      </c>
      <c r="K21" s="863">
        <v>40.15748031496063</v>
      </c>
      <c r="L21" s="866">
        <v>71.576354679802961</v>
      </c>
      <c r="M21" s="866">
        <v>45.59748427672956</v>
      </c>
      <c r="N21" s="866">
        <v>71.274763135228241</v>
      </c>
      <c r="O21" s="866">
        <v>72.570794003331486</v>
      </c>
      <c r="P21" s="866">
        <v>79.793814432989691</v>
      </c>
      <c r="Q21" s="866">
        <v>68.965517241379317</v>
      </c>
      <c r="R21" s="866">
        <v>67.248908296943227</v>
      </c>
      <c r="S21" s="866">
        <v>68</v>
      </c>
      <c r="T21" s="866">
        <v>72.602739726027394</v>
      </c>
      <c r="U21" s="867">
        <v>85.74108818011257</v>
      </c>
    </row>
    <row r="22" spans="1:66" ht="15" customHeight="1" x14ac:dyDescent="0.25">
      <c r="A22" s="868" t="s">
        <v>854</v>
      </c>
      <c r="B22" s="869"/>
      <c r="C22" s="870"/>
      <c r="D22" s="870"/>
      <c r="E22" s="870"/>
      <c r="F22" s="870"/>
      <c r="G22" s="870"/>
      <c r="H22" s="870"/>
      <c r="I22" s="870"/>
      <c r="J22" s="870"/>
      <c r="K22" s="870"/>
      <c r="L22" s="871"/>
      <c r="M22" s="871"/>
      <c r="N22" s="871"/>
      <c r="O22" s="871"/>
      <c r="P22" s="871"/>
      <c r="Q22" s="871"/>
      <c r="R22" s="871"/>
      <c r="S22" s="871"/>
      <c r="T22" s="871"/>
      <c r="U22" s="872"/>
    </row>
    <row r="23" spans="1:66" ht="0.75" customHeight="1" x14ac:dyDescent="0.25">
      <c r="A23" s="829" t="s">
        <v>1421</v>
      </c>
      <c r="B23" s="370" t="s">
        <v>1422</v>
      </c>
      <c r="C23" s="370" t="s">
        <v>1423</v>
      </c>
      <c r="D23" s="370" t="s">
        <v>1424</v>
      </c>
      <c r="E23" s="370" t="s">
        <v>1428</v>
      </c>
      <c r="F23" s="370" t="s">
        <v>1429</v>
      </c>
      <c r="G23" s="370" t="s">
        <v>1430</v>
      </c>
      <c r="H23" s="370" t="s">
        <v>1431</v>
      </c>
      <c r="I23" s="370" t="s">
        <v>1432</v>
      </c>
      <c r="J23" s="370" t="s">
        <v>1445</v>
      </c>
      <c r="K23" s="370" t="s">
        <v>1446</v>
      </c>
      <c r="L23" s="873" t="s">
        <v>1447</v>
      </c>
      <c r="M23" s="873" t="s">
        <v>1448</v>
      </c>
      <c r="N23" s="873" t="s">
        <v>1449</v>
      </c>
      <c r="O23" s="873" t="s">
        <v>1450</v>
      </c>
      <c r="P23" s="873" t="s">
        <v>1451</v>
      </c>
      <c r="Q23" s="873" t="s">
        <v>1452</v>
      </c>
      <c r="R23" s="873" t="s">
        <v>1453</v>
      </c>
      <c r="S23" s="873" t="s">
        <v>1454</v>
      </c>
      <c r="T23" s="873" t="s">
        <v>1455</v>
      </c>
      <c r="U23" s="873" t="s">
        <v>1456</v>
      </c>
    </row>
    <row r="24" spans="1:66" ht="15" customHeight="1" x14ac:dyDescent="0.25">
      <c r="A24" s="829" t="s">
        <v>855</v>
      </c>
      <c r="B24" s="370">
        <v>1.9739439399921042</v>
      </c>
      <c r="C24" s="370">
        <v>1.9881627209069692</v>
      </c>
      <c r="D24" s="370">
        <v>2.9117210682492582</v>
      </c>
      <c r="E24" s="370">
        <v>2.2260644045818028</v>
      </c>
      <c r="F24" s="370">
        <v>2.0343293070565798</v>
      </c>
      <c r="G24" s="370">
        <v>1.601325234676974</v>
      </c>
      <c r="H24" s="370">
        <v>4.3606799704360686</v>
      </c>
      <c r="I24" s="370">
        <v>0.49382716049382713</v>
      </c>
      <c r="J24" s="370">
        <v>0.22104332449160036</v>
      </c>
      <c r="K24" s="370">
        <v>4.7835990888382689</v>
      </c>
      <c r="L24" s="873">
        <v>1.0744435917114352</v>
      </c>
      <c r="M24" s="873">
        <v>2.2503516174402249</v>
      </c>
      <c r="N24" s="873">
        <v>2.403542061986085</v>
      </c>
      <c r="O24" s="873">
        <v>0.7531380753138075</v>
      </c>
      <c r="P24" s="873">
        <v>0</v>
      </c>
      <c r="Q24" s="873">
        <v>0</v>
      </c>
      <c r="R24" s="873">
        <v>1.4234875444839856</v>
      </c>
      <c r="S24" s="873">
        <v>1.0830324909747291</v>
      </c>
      <c r="T24" s="873">
        <v>1.5544041450777202</v>
      </c>
      <c r="U24" s="873">
        <v>1.5873015873015872</v>
      </c>
    </row>
    <row r="25" spans="1:66" ht="15" customHeight="1" x14ac:dyDescent="0.25">
      <c r="A25" s="829" t="s">
        <v>856</v>
      </c>
      <c r="B25" s="370">
        <v>2.7372022634557176</v>
      </c>
      <c r="C25" s="370">
        <v>2.5675225075025008</v>
      </c>
      <c r="D25" s="370">
        <v>2.9673590504451042</v>
      </c>
      <c r="E25" s="370">
        <v>2.1396153014912471</v>
      </c>
      <c r="F25" s="370">
        <v>1.2078830260648443</v>
      </c>
      <c r="G25" s="370">
        <v>1.601325234676974</v>
      </c>
      <c r="H25" s="370">
        <v>1.4781966001478197</v>
      </c>
      <c r="I25" s="370">
        <v>0.83950617283950613</v>
      </c>
      <c r="J25" s="370">
        <v>1.4146772767462421</v>
      </c>
      <c r="K25" s="370">
        <v>0.68337129840546695</v>
      </c>
      <c r="L25" s="873">
        <v>0.9976976208749041</v>
      </c>
      <c r="M25" s="873">
        <v>1.1251758087201125</v>
      </c>
      <c r="N25" s="873">
        <v>2.4667931688804554</v>
      </c>
      <c r="O25" s="873">
        <v>1.5899581589958158</v>
      </c>
      <c r="P25" s="873">
        <v>0.7978723404255319</v>
      </c>
      <c r="Q25" s="873">
        <v>2.9605263157894735</v>
      </c>
      <c r="R25" s="873">
        <v>2.1352313167259789</v>
      </c>
      <c r="S25" s="873">
        <v>3.2490974729241873</v>
      </c>
      <c r="T25" s="873">
        <v>3.6269430051813467</v>
      </c>
      <c r="U25" s="873">
        <v>2.4943310657596371</v>
      </c>
    </row>
    <row r="26" spans="1:66" ht="15" customHeight="1" x14ac:dyDescent="0.25">
      <c r="A26" s="829" t="s">
        <v>857</v>
      </c>
      <c r="B26" s="370">
        <v>2.5950782997762865</v>
      </c>
      <c r="C26" s="370">
        <v>2.4383127709236412</v>
      </c>
      <c r="D26" s="370">
        <v>2.568620178041543</v>
      </c>
      <c r="E26" s="370">
        <v>2.0531661984006919</v>
      </c>
      <c r="F26" s="370">
        <v>1.2078830260648443</v>
      </c>
      <c r="G26" s="370">
        <v>1.7117614577581448</v>
      </c>
      <c r="H26" s="370">
        <v>2.0694752402069474</v>
      </c>
      <c r="I26" s="370">
        <v>3.2592592592592591</v>
      </c>
      <c r="J26" s="370">
        <v>1.4588859416445623</v>
      </c>
      <c r="K26" s="370">
        <v>0</v>
      </c>
      <c r="L26" s="873">
        <v>1.3046815042210285</v>
      </c>
      <c r="M26" s="873">
        <v>1.6877637130801686</v>
      </c>
      <c r="N26" s="873">
        <v>2.7830487033523088</v>
      </c>
      <c r="O26" s="873">
        <v>1.3389121338912133</v>
      </c>
      <c r="P26" s="873">
        <v>1.0638297872340425</v>
      </c>
      <c r="Q26" s="873">
        <v>1.3157894736842104</v>
      </c>
      <c r="R26" s="873">
        <v>2.8469750889679712</v>
      </c>
      <c r="S26" s="873">
        <v>2.1660649819494582</v>
      </c>
      <c r="T26" s="873">
        <v>4.6632124352331603</v>
      </c>
      <c r="U26" s="873">
        <v>2.0408163265306123</v>
      </c>
    </row>
    <row r="27" spans="1:66" ht="15" customHeight="1" x14ac:dyDescent="0.25">
      <c r="A27" s="829" t="s">
        <v>858</v>
      </c>
      <c r="B27" s="370">
        <v>1.7239110409264378</v>
      </c>
      <c r="C27" s="370">
        <v>1.6130376792264089</v>
      </c>
      <c r="D27" s="370">
        <v>1.8453264094955488</v>
      </c>
      <c r="E27" s="370">
        <v>1.3615733736762481</v>
      </c>
      <c r="F27" s="370">
        <v>1.0171646535282899</v>
      </c>
      <c r="G27" s="370">
        <v>1.4356709000552181</v>
      </c>
      <c r="H27" s="370">
        <v>1.5151515151515151</v>
      </c>
      <c r="I27" s="370">
        <v>1.2839506172839505</v>
      </c>
      <c r="J27" s="370">
        <v>0.97259062776304162</v>
      </c>
      <c r="K27" s="370">
        <v>0</v>
      </c>
      <c r="L27" s="873">
        <v>0.84420567920184197</v>
      </c>
      <c r="M27" s="873">
        <v>1.5471167369901548</v>
      </c>
      <c r="N27" s="873">
        <v>1.8342820999367486</v>
      </c>
      <c r="O27" s="873">
        <v>1.506276150627615</v>
      </c>
      <c r="P27" s="873">
        <v>0</v>
      </c>
      <c r="Q27" s="873">
        <v>0</v>
      </c>
      <c r="R27" s="873">
        <v>4.2704626334519578</v>
      </c>
      <c r="S27" s="873">
        <v>1.8050541516245486</v>
      </c>
      <c r="T27" s="873">
        <v>0</v>
      </c>
      <c r="U27" s="873">
        <v>2.947845804988662</v>
      </c>
    </row>
    <row r="28" spans="1:66" ht="15" customHeight="1" x14ac:dyDescent="0.25">
      <c r="A28" s="829" t="s">
        <v>859</v>
      </c>
      <c r="B28" s="370">
        <v>10.782997762863534</v>
      </c>
      <c r="C28" s="370">
        <v>10.903634544848282</v>
      </c>
      <c r="D28" s="370">
        <v>9.8108308605341232</v>
      </c>
      <c r="E28" s="370">
        <v>7.9965420358763781</v>
      </c>
      <c r="F28" s="370">
        <v>7.0565797838525111</v>
      </c>
      <c r="G28" s="370">
        <v>5.9635560463832133</v>
      </c>
      <c r="H28" s="370">
        <v>6.5779748706577976</v>
      </c>
      <c r="I28" s="370">
        <v>32</v>
      </c>
      <c r="J28" s="370">
        <v>2.8735632183908044</v>
      </c>
      <c r="K28" s="370">
        <v>1.1389521640091116</v>
      </c>
      <c r="L28" s="873">
        <v>6.2164236377590179</v>
      </c>
      <c r="M28" s="873">
        <v>4.7819971870604778</v>
      </c>
      <c r="N28" s="873">
        <v>11.195445920303605</v>
      </c>
      <c r="O28" s="873">
        <v>6.1087866108786608</v>
      </c>
      <c r="P28" s="873">
        <v>1.5957446808510638</v>
      </c>
      <c r="Q28" s="873">
        <v>4.6052631578947363</v>
      </c>
      <c r="R28" s="873">
        <v>7.1174377224199299</v>
      </c>
      <c r="S28" s="873">
        <v>16.60649819494585</v>
      </c>
      <c r="T28" s="873">
        <v>4.6632124352331603</v>
      </c>
      <c r="U28" s="873">
        <v>9.7505668934240362</v>
      </c>
    </row>
    <row r="29" spans="1:66" ht="15" customHeight="1" x14ac:dyDescent="0.25">
      <c r="A29" s="829" t="s">
        <v>860</v>
      </c>
      <c r="B29" s="370">
        <v>1.7949730227661536</v>
      </c>
      <c r="C29" s="370">
        <v>1.6338779593197732</v>
      </c>
      <c r="D29" s="370">
        <v>2.1235163204747778</v>
      </c>
      <c r="E29" s="370">
        <v>1.6209206829479146</v>
      </c>
      <c r="F29" s="370">
        <v>0.76287349014621741</v>
      </c>
      <c r="G29" s="370">
        <v>0.88348978464936512</v>
      </c>
      <c r="H29" s="370">
        <v>1.5151515151515151</v>
      </c>
      <c r="I29" s="370">
        <v>1.2345679012345678</v>
      </c>
      <c r="J29" s="370">
        <v>2.1662245800176834</v>
      </c>
      <c r="K29" s="370">
        <v>0</v>
      </c>
      <c r="L29" s="873">
        <v>1.6884113584036839</v>
      </c>
      <c r="M29" s="873">
        <v>0.98452883263009849</v>
      </c>
      <c r="N29" s="873">
        <v>2.2137887413029729</v>
      </c>
      <c r="O29" s="873">
        <v>1.0878661087866108</v>
      </c>
      <c r="P29" s="873">
        <v>1.0638297872340425</v>
      </c>
      <c r="Q29" s="873">
        <v>0</v>
      </c>
      <c r="R29" s="873">
        <v>2.1352313167259789</v>
      </c>
      <c r="S29" s="873">
        <v>1.8050541516245486</v>
      </c>
      <c r="T29" s="873">
        <v>2.0725388601036272</v>
      </c>
      <c r="U29" s="873">
        <v>1.1337868480725624</v>
      </c>
    </row>
    <row r="30" spans="1:66" ht="15" customHeight="1" x14ac:dyDescent="0.25">
      <c r="A30" s="829" t="s">
        <v>861</v>
      </c>
      <c r="B30" s="370">
        <v>6.898276088959074</v>
      </c>
      <c r="C30" s="370">
        <v>7.1565521840613542</v>
      </c>
      <c r="D30" s="370">
        <v>6.667284866468842</v>
      </c>
      <c r="E30" s="370">
        <v>9.0987681002809602</v>
      </c>
      <c r="F30" s="370">
        <v>7.7558804831532102</v>
      </c>
      <c r="G30" s="370">
        <v>5.9083379348426286</v>
      </c>
      <c r="H30" s="370">
        <v>7.501847745750184</v>
      </c>
      <c r="I30" s="370">
        <v>9.0864197530864192</v>
      </c>
      <c r="J30" s="370">
        <v>9.9027409372236956</v>
      </c>
      <c r="K30" s="370">
        <v>6.6059225512528474</v>
      </c>
      <c r="L30" s="873">
        <v>5.9861857252494248</v>
      </c>
      <c r="M30" s="873">
        <v>7.4542897327707456</v>
      </c>
      <c r="N30" s="873">
        <v>7.2106261859582546</v>
      </c>
      <c r="O30" s="873">
        <v>13.807531380753138</v>
      </c>
      <c r="P30" s="873">
        <v>10.106382978723403</v>
      </c>
      <c r="Q30" s="873">
        <v>6.5789473684210522</v>
      </c>
      <c r="R30" s="873">
        <v>8.8967971530249113</v>
      </c>
      <c r="S30" s="873">
        <v>9.3862815884476536</v>
      </c>
      <c r="T30" s="873">
        <v>7.2538860103626934</v>
      </c>
      <c r="U30" s="873">
        <v>5.2154195011337867</v>
      </c>
    </row>
    <row r="31" spans="1:66" ht="15" customHeight="1" x14ac:dyDescent="0.25">
      <c r="A31" s="829" t="s">
        <v>862</v>
      </c>
      <c r="B31" s="370">
        <v>6.6482431898934076</v>
      </c>
      <c r="C31" s="370">
        <v>6.9606535511837277</v>
      </c>
      <c r="D31" s="370">
        <v>4.5623145400593472</v>
      </c>
      <c r="E31" s="370">
        <v>4.0631078452561056</v>
      </c>
      <c r="F31" s="370">
        <v>3.3057851239669422</v>
      </c>
      <c r="G31" s="370">
        <v>4.4726670347874098</v>
      </c>
      <c r="H31" s="370">
        <v>16.186252771618626</v>
      </c>
      <c r="I31" s="370">
        <v>5.0370370370370372</v>
      </c>
      <c r="J31" s="370">
        <v>19.672855879752433</v>
      </c>
      <c r="K31" s="370">
        <v>2.5056947608200453</v>
      </c>
      <c r="L31" s="873">
        <v>4.9884881043745199</v>
      </c>
      <c r="M31" s="873">
        <v>7.0323488045007032</v>
      </c>
      <c r="N31" s="873">
        <v>4.80708412397217</v>
      </c>
      <c r="O31" s="873">
        <v>13.89121338912134</v>
      </c>
      <c r="P31" s="873">
        <v>13.829787234042554</v>
      </c>
      <c r="Q31" s="873">
        <v>6.9078947368421062</v>
      </c>
      <c r="R31" s="873">
        <v>5.3380782918149468</v>
      </c>
      <c r="S31" s="873">
        <v>3.9711191335740073</v>
      </c>
      <c r="T31" s="873">
        <v>4.6632124352331603</v>
      </c>
      <c r="U31" s="873">
        <v>6.1224489795918364</v>
      </c>
    </row>
    <row r="32" spans="1:66" ht="15" customHeight="1" x14ac:dyDescent="0.25">
      <c r="A32" s="829" t="s">
        <v>863</v>
      </c>
      <c r="B32" s="370">
        <v>4.4769048559020925</v>
      </c>
      <c r="C32" s="370">
        <v>4.0138379459819937</v>
      </c>
      <c r="D32" s="370">
        <v>5.1557863501483681</v>
      </c>
      <c r="E32" s="370">
        <v>3.8902096390749943</v>
      </c>
      <c r="F32" s="370">
        <v>2.9879211697393515</v>
      </c>
      <c r="G32" s="370">
        <v>4.251794588625069</v>
      </c>
      <c r="H32" s="370">
        <v>3.1042128603104215</v>
      </c>
      <c r="I32" s="370">
        <v>2.3209876543209877</v>
      </c>
      <c r="J32" s="370">
        <v>3.094606542882405</v>
      </c>
      <c r="K32" s="370">
        <v>0</v>
      </c>
      <c r="L32" s="873">
        <v>3.9907904834996164</v>
      </c>
      <c r="M32" s="873">
        <v>3.6568213783403656</v>
      </c>
      <c r="N32" s="873">
        <v>6.4516129032258061</v>
      </c>
      <c r="O32" s="873">
        <v>8.03347280334728</v>
      </c>
      <c r="P32" s="873">
        <v>20.74468085106383</v>
      </c>
      <c r="Q32" s="873">
        <v>5.2631578947368416</v>
      </c>
      <c r="R32" s="873">
        <v>2.1352313167259789</v>
      </c>
      <c r="S32" s="873">
        <v>6.1371841155234659</v>
      </c>
      <c r="T32" s="873">
        <v>5.1813471502590671</v>
      </c>
      <c r="U32" s="873">
        <v>3.8548752834467117</v>
      </c>
    </row>
    <row r="33" spans="1:21" ht="15" customHeight="1" x14ac:dyDescent="0.25">
      <c r="A33" s="829" t="s">
        <v>864</v>
      </c>
      <c r="B33" s="370">
        <v>1.1791025134886171</v>
      </c>
      <c r="C33" s="370">
        <v>0.83777925975325118</v>
      </c>
      <c r="D33" s="370">
        <v>0.8252967359050446</v>
      </c>
      <c r="E33" s="370">
        <v>0.88610330667819315</v>
      </c>
      <c r="F33" s="370">
        <v>0.63572790845518123</v>
      </c>
      <c r="G33" s="370">
        <v>1.2700165654334623</v>
      </c>
      <c r="H33" s="370">
        <v>0.62823355506282341</v>
      </c>
      <c r="I33" s="370">
        <v>0.79012345679012352</v>
      </c>
      <c r="J33" s="370">
        <v>0.83996463306808122</v>
      </c>
      <c r="K33" s="370">
        <v>0</v>
      </c>
      <c r="L33" s="873">
        <v>1.2279355333844972</v>
      </c>
      <c r="M33" s="873">
        <v>0.42194092827004215</v>
      </c>
      <c r="N33" s="873">
        <v>0.88551549652118922</v>
      </c>
      <c r="O33" s="873">
        <v>1.00418410041841</v>
      </c>
      <c r="P33" s="873">
        <v>0</v>
      </c>
      <c r="Q33" s="873">
        <v>0</v>
      </c>
      <c r="R33" s="873">
        <v>0</v>
      </c>
      <c r="S33" s="873">
        <v>0</v>
      </c>
      <c r="T33" s="873">
        <v>2.0725388601036272</v>
      </c>
      <c r="U33" s="873">
        <v>3.1746031746031744</v>
      </c>
    </row>
    <row r="34" spans="1:21" ht="15" customHeight="1" x14ac:dyDescent="0.25">
      <c r="A34" s="829" t="s">
        <v>865</v>
      </c>
      <c r="B34" s="370">
        <v>1.0053954467693118</v>
      </c>
      <c r="C34" s="370">
        <v>1.3171057019006334</v>
      </c>
      <c r="D34" s="370">
        <v>1.2147626112759644</v>
      </c>
      <c r="E34" s="370">
        <v>1.1670628917224983</v>
      </c>
      <c r="F34" s="370">
        <v>1.3986013986013985</v>
      </c>
      <c r="G34" s="370">
        <v>0.55218111540585313</v>
      </c>
      <c r="H34" s="370">
        <v>0.81300813008130091</v>
      </c>
      <c r="I34" s="370">
        <v>1.4814814814814816</v>
      </c>
      <c r="J34" s="370">
        <v>0.92838196286472141</v>
      </c>
      <c r="K34" s="370">
        <v>0</v>
      </c>
      <c r="L34" s="873">
        <v>0.30698388334612431</v>
      </c>
      <c r="M34" s="873">
        <v>0.56258790436005623</v>
      </c>
      <c r="N34" s="873">
        <v>1.3282732447817838</v>
      </c>
      <c r="O34" s="873">
        <v>1.00418410041841</v>
      </c>
      <c r="P34" s="873">
        <v>0.7978723404255319</v>
      </c>
      <c r="Q34" s="873">
        <v>0</v>
      </c>
      <c r="R34" s="873">
        <v>0</v>
      </c>
      <c r="S34" s="873">
        <v>1.4440433212996391</v>
      </c>
      <c r="T34" s="873">
        <v>0</v>
      </c>
      <c r="U34" s="873">
        <v>1.1337868480725624</v>
      </c>
    </row>
    <row r="35" spans="1:21" ht="15" customHeight="1" x14ac:dyDescent="0.25">
      <c r="A35" s="829" t="s">
        <v>866</v>
      </c>
      <c r="B35" s="370">
        <v>1.3896565337544413</v>
      </c>
      <c r="C35" s="370">
        <v>1.5796932310770258</v>
      </c>
      <c r="D35" s="370">
        <v>1.8267804154302669</v>
      </c>
      <c r="E35" s="370">
        <v>1.1886751674951372</v>
      </c>
      <c r="F35" s="370">
        <v>1.5257469802924348</v>
      </c>
      <c r="G35" s="370">
        <v>1.2700165654334623</v>
      </c>
      <c r="H35" s="370">
        <v>1.1825572801182558</v>
      </c>
      <c r="I35" s="370">
        <v>1.9753086419753085</v>
      </c>
      <c r="J35" s="370">
        <v>0.92838196286472141</v>
      </c>
      <c r="K35" s="370">
        <v>0</v>
      </c>
      <c r="L35" s="873">
        <v>1.5349194167306215</v>
      </c>
      <c r="M35" s="873">
        <v>0.8438818565400843</v>
      </c>
      <c r="N35" s="873">
        <v>1.8975332068311195</v>
      </c>
      <c r="O35" s="873">
        <v>0.66945606694560666</v>
      </c>
      <c r="P35" s="873">
        <v>0</v>
      </c>
      <c r="Q35" s="873">
        <v>1.3157894736842104</v>
      </c>
      <c r="R35" s="873">
        <v>1.0676156583629894</v>
      </c>
      <c r="S35" s="873">
        <v>2.1660649819494582</v>
      </c>
      <c r="T35" s="873">
        <v>0</v>
      </c>
      <c r="U35" s="873">
        <v>2.4943310657596371</v>
      </c>
    </row>
    <row r="36" spans="1:21" ht="15" customHeight="1" x14ac:dyDescent="0.25">
      <c r="A36" s="829" t="s">
        <v>867</v>
      </c>
      <c r="B36" s="370">
        <v>6.1376496907487832</v>
      </c>
      <c r="C36" s="370">
        <v>5.5018339446482161</v>
      </c>
      <c r="D36" s="370">
        <v>5.3041543026706233</v>
      </c>
      <c r="E36" s="370">
        <v>3.8037605359844391</v>
      </c>
      <c r="F36" s="370">
        <v>4.2593769866497144</v>
      </c>
      <c r="G36" s="370">
        <v>5.8531198233020429</v>
      </c>
      <c r="H36" s="370">
        <v>3.9541759053954175</v>
      </c>
      <c r="I36" s="370">
        <v>4.4444444444444446</v>
      </c>
      <c r="J36" s="370">
        <v>5.2166224580017682</v>
      </c>
      <c r="K36" s="370">
        <v>0.91116173120728927</v>
      </c>
      <c r="L36" s="873">
        <v>4.9884881043745199</v>
      </c>
      <c r="M36" s="873">
        <v>4.9226441631504922</v>
      </c>
      <c r="N36" s="873">
        <v>4.6805819101834283</v>
      </c>
      <c r="O36" s="873">
        <v>5.6903765690376567</v>
      </c>
      <c r="P36" s="873">
        <v>1.5957446808510638</v>
      </c>
      <c r="Q36" s="873">
        <v>4.2763157894736841</v>
      </c>
      <c r="R36" s="873">
        <v>3.5587188612099649</v>
      </c>
      <c r="S36" s="873">
        <v>3.9711191335740073</v>
      </c>
      <c r="T36" s="873">
        <v>3.6269430051813467</v>
      </c>
      <c r="U36" s="873">
        <v>8.616780045351474</v>
      </c>
    </row>
    <row r="37" spans="1:21" ht="15" customHeight="1" x14ac:dyDescent="0.25">
      <c r="A37" s="829" t="s">
        <v>868</v>
      </c>
      <c r="B37" s="370">
        <v>2.9345966574549283</v>
      </c>
      <c r="C37" s="370">
        <v>3.1177059019673226</v>
      </c>
      <c r="D37" s="370">
        <v>2.7262611275964392</v>
      </c>
      <c r="E37" s="370">
        <v>2.766371298897774</v>
      </c>
      <c r="F37" s="370">
        <v>3.0514939605848697</v>
      </c>
      <c r="G37" s="370">
        <v>2.5400331308669246</v>
      </c>
      <c r="H37" s="370">
        <v>4.5454545454545459</v>
      </c>
      <c r="I37" s="370">
        <v>3.2592592592592591</v>
      </c>
      <c r="J37" s="370">
        <v>3.7577365163572058</v>
      </c>
      <c r="K37" s="370">
        <v>3.6446469248291571</v>
      </c>
      <c r="L37" s="873">
        <v>3.300076745970836</v>
      </c>
      <c r="M37" s="873">
        <v>3.3755274261603372</v>
      </c>
      <c r="N37" s="873">
        <v>2.7830487033523088</v>
      </c>
      <c r="O37" s="873">
        <v>3.1799163179916317</v>
      </c>
      <c r="P37" s="873">
        <v>0.7978723404255319</v>
      </c>
      <c r="Q37" s="873">
        <v>4.6052631578947363</v>
      </c>
      <c r="R37" s="873">
        <v>3.2028469750889679</v>
      </c>
      <c r="S37" s="873">
        <v>5.7761732851985563</v>
      </c>
      <c r="T37" s="873">
        <v>3.6269430051813467</v>
      </c>
      <c r="U37" s="873">
        <v>3.6281179138321997</v>
      </c>
    </row>
    <row r="38" spans="1:21" ht="15" customHeight="1" x14ac:dyDescent="0.25">
      <c r="A38" s="829" t="s">
        <v>869</v>
      </c>
      <c r="B38" s="370">
        <v>19.055138834057111</v>
      </c>
      <c r="C38" s="370">
        <v>17.889296432144047</v>
      </c>
      <c r="D38" s="370">
        <v>21.179525222551927</v>
      </c>
      <c r="E38" s="370">
        <v>17.246596066565807</v>
      </c>
      <c r="F38" s="370">
        <v>21.551176096630641</v>
      </c>
      <c r="G38" s="370">
        <v>19.215902816123691</v>
      </c>
      <c r="H38" s="370">
        <v>11.271249076127125</v>
      </c>
      <c r="I38" s="370">
        <v>10.17283950617284</v>
      </c>
      <c r="J38" s="370">
        <v>9.7259062776304148</v>
      </c>
      <c r="K38" s="370">
        <v>21.184510250569478</v>
      </c>
      <c r="L38" s="873">
        <v>17.0376055257099</v>
      </c>
      <c r="M38" s="873">
        <v>17.862165963431785</v>
      </c>
      <c r="N38" s="873">
        <v>18.975332068311197</v>
      </c>
      <c r="O38" s="873">
        <v>11.96652719665272</v>
      </c>
      <c r="P38" s="873">
        <v>9.5744680851063837</v>
      </c>
      <c r="Q38" s="873">
        <v>17.434210526315788</v>
      </c>
      <c r="R38" s="873">
        <v>20.996441281138789</v>
      </c>
      <c r="S38" s="873">
        <v>11.913357400722022</v>
      </c>
      <c r="T38" s="873">
        <v>17.616580310880828</v>
      </c>
      <c r="U38" s="873">
        <v>23.129251700680271</v>
      </c>
    </row>
    <row r="39" spans="1:21" ht="15" customHeight="1" x14ac:dyDescent="0.25">
      <c r="A39" s="829" t="s">
        <v>870</v>
      </c>
      <c r="B39" s="370">
        <v>8.3668903803131993</v>
      </c>
      <c r="C39" s="370">
        <v>9.0280093364454821</v>
      </c>
      <c r="D39" s="370">
        <v>9.940652818991099</v>
      </c>
      <c r="E39" s="370">
        <v>12.967365463583317</v>
      </c>
      <c r="F39" s="370">
        <v>15.448188175460903</v>
      </c>
      <c r="G39" s="370">
        <v>16.675869685256764</v>
      </c>
      <c r="H39" s="370">
        <v>7.0953436807095347</v>
      </c>
      <c r="I39" s="370">
        <v>6.0740740740740744</v>
      </c>
      <c r="J39" s="370">
        <v>5.7029177718832891</v>
      </c>
      <c r="K39" s="370">
        <v>13.66742596810934</v>
      </c>
      <c r="L39" s="873">
        <v>14.428242517267845</v>
      </c>
      <c r="M39" s="873">
        <v>13.642756680731363</v>
      </c>
      <c r="N39" s="873">
        <v>8.2858950031625547</v>
      </c>
      <c r="O39" s="873">
        <v>5.8577405857740583</v>
      </c>
      <c r="P39" s="873">
        <v>3.9893617021276597</v>
      </c>
      <c r="Q39" s="873">
        <v>12.5</v>
      </c>
      <c r="R39" s="873">
        <v>14.590747330960854</v>
      </c>
      <c r="S39" s="873">
        <v>6.8592057761732859</v>
      </c>
      <c r="T39" s="873">
        <v>11.398963730569948</v>
      </c>
      <c r="U39" s="873">
        <v>7.2562358276643995</v>
      </c>
    </row>
    <row r="40" spans="1:21" ht="15" customHeight="1" x14ac:dyDescent="0.25">
      <c r="A40" s="829" t="s">
        <v>871</v>
      </c>
      <c r="B40" s="370">
        <v>9.1906829846032387</v>
      </c>
      <c r="C40" s="370">
        <v>11.64971657219073</v>
      </c>
      <c r="D40" s="370">
        <v>9.3657270029673576</v>
      </c>
      <c r="E40" s="370">
        <v>12.383834017722066</v>
      </c>
      <c r="F40" s="370">
        <v>12.714558169103624</v>
      </c>
      <c r="G40" s="370">
        <v>13.859745996686915</v>
      </c>
      <c r="H40" s="370">
        <v>13.673318551367331</v>
      </c>
      <c r="I40" s="370">
        <v>6.0246913580246915</v>
      </c>
      <c r="J40" s="370">
        <v>22.502210433244915</v>
      </c>
      <c r="K40" s="370">
        <v>14.578587699316628</v>
      </c>
      <c r="L40" s="873">
        <v>21.719109746738297</v>
      </c>
      <c r="M40" s="873">
        <v>17.721518987341771</v>
      </c>
      <c r="N40" s="873">
        <v>10.879190385831752</v>
      </c>
      <c r="O40" s="873">
        <v>13.723849372384937</v>
      </c>
      <c r="P40" s="873">
        <v>23.138297872340424</v>
      </c>
      <c r="Q40" s="873">
        <v>25.657894736842106</v>
      </c>
      <c r="R40" s="873">
        <v>13.87900355871886</v>
      </c>
      <c r="S40" s="873">
        <v>16.967509025270758</v>
      </c>
      <c r="T40" s="873">
        <v>17.616580310880828</v>
      </c>
      <c r="U40" s="873">
        <v>9.9773242630385486</v>
      </c>
    </row>
    <row r="41" spans="1:21" ht="15" customHeight="1" x14ac:dyDescent="0.25">
      <c r="A41" s="829" t="s">
        <v>872</v>
      </c>
      <c r="B41" s="370">
        <v>2.4871693643900512</v>
      </c>
      <c r="C41" s="370">
        <v>1.8464488162720907</v>
      </c>
      <c r="D41" s="370">
        <v>1.5393175074183978</v>
      </c>
      <c r="E41" s="370">
        <v>2.1612275772638858</v>
      </c>
      <c r="F41" s="370">
        <v>2.1614748887476161</v>
      </c>
      <c r="G41" s="370">
        <v>1.6565433462175594</v>
      </c>
      <c r="H41" s="370">
        <v>2.3651145602365116</v>
      </c>
      <c r="I41" s="370">
        <v>1.0864197530864197</v>
      </c>
      <c r="J41" s="370">
        <v>2.2546419098143233</v>
      </c>
      <c r="K41" s="370">
        <v>2.7334851936218678</v>
      </c>
      <c r="L41" s="873">
        <v>1.5349194167306215</v>
      </c>
      <c r="M41" s="873">
        <v>1.4064697609001406</v>
      </c>
      <c r="N41" s="873">
        <v>1.6445287792536369</v>
      </c>
      <c r="O41" s="873">
        <v>2.00836820083682</v>
      </c>
      <c r="P41" s="873">
        <v>1.0638297872340425</v>
      </c>
      <c r="Q41" s="873">
        <v>2.6315789473684208</v>
      </c>
      <c r="R41" s="873">
        <v>1.0676156583629894</v>
      </c>
      <c r="S41" s="873">
        <v>0</v>
      </c>
      <c r="T41" s="873">
        <v>2.0725388601036272</v>
      </c>
      <c r="U41" s="873">
        <v>2.4943310657596371</v>
      </c>
    </row>
    <row r="42" spans="1:21" s="470" customFormat="1" ht="15" customHeight="1" x14ac:dyDescent="0.25">
      <c r="A42" s="829" t="s">
        <v>873</v>
      </c>
      <c r="B42" s="370">
        <v>3.9347282537175947</v>
      </c>
      <c r="C42" s="370">
        <v>3.8179393131043682</v>
      </c>
      <c r="D42" s="370">
        <v>3.6164688427299705</v>
      </c>
      <c r="E42" s="370">
        <v>6.0082126647936027</v>
      </c>
      <c r="F42" s="370">
        <v>6.9294342021614748</v>
      </c>
      <c r="G42" s="370">
        <v>5.3561568194367757</v>
      </c>
      <c r="H42" s="370">
        <v>4.5454545454545459</v>
      </c>
      <c r="I42" s="370">
        <v>3.4074074074074074</v>
      </c>
      <c r="J42" s="370">
        <v>2.4314765694076037</v>
      </c>
      <c r="K42" s="370">
        <v>15.261958997722095</v>
      </c>
      <c r="L42" s="873">
        <v>4.7582501918649278</v>
      </c>
      <c r="M42" s="873">
        <v>6.8917018284106888</v>
      </c>
      <c r="N42" s="873">
        <v>2.9728020240354205</v>
      </c>
      <c r="O42" s="873">
        <v>1.7573221757322177</v>
      </c>
      <c r="P42" s="873">
        <v>4.7872340425531918</v>
      </c>
      <c r="Q42" s="873">
        <v>2.6315789473684208</v>
      </c>
      <c r="R42" s="873">
        <v>3.9145907473309607</v>
      </c>
      <c r="S42" s="873">
        <v>6.1371841155234659</v>
      </c>
      <c r="T42" s="873">
        <v>8.2901554404145088</v>
      </c>
      <c r="U42" s="873">
        <v>3.4013605442176873</v>
      </c>
    </row>
    <row r="43" spans="1:21" ht="23.25" customHeight="1" x14ac:dyDescent="0.25">
      <c r="A43" s="829" t="s">
        <v>218</v>
      </c>
      <c r="B43" s="370">
        <v>3.3793920252664824</v>
      </c>
      <c r="C43" s="370">
        <v>2.9551517172390795</v>
      </c>
      <c r="D43" s="370">
        <v>2.6335311572700295</v>
      </c>
      <c r="E43" s="370">
        <v>2.6150853684893018</v>
      </c>
      <c r="F43" s="370">
        <v>2.0343293070565798</v>
      </c>
      <c r="G43" s="370">
        <v>2.0430701270016569</v>
      </c>
      <c r="H43" s="370">
        <v>4.2867701404286773</v>
      </c>
      <c r="I43" s="370">
        <v>3.4074074074074074</v>
      </c>
      <c r="J43" s="370">
        <v>2.2988505747126435</v>
      </c>
      <c r="K43" s="370">
        <v>2.7334851936218678</v>
      </c>
      <c r="L43" s="873">
        <v>1.2279355333844972</v>
      </c>
      <c r="M43" s="873">
        <v>1.5471167369901548</v>
      </c>
      <c r="N43" s="873">
        <v>3.1625553447185326</v>
      </c>
      <c r="O43" s="873">
        <v>3.7656903765690379</v>
      </c>
      <c r="P43" s="873">
        <v>1.0638297872340425</v>
      </c>
      <c r="Q43" s="873">
        <v>1.3157894736842104</v>
      </c>
      <c r="R43" s="873">
        <v>3.5587188612099649</v>
      </c>
      <c r="S43" s="873">
        <v>2.1660649819494582</v>
      </c>
      <c r="T43" s="873">
        <v>0</v>
      </c>
      <c r="U43" s="873">
        <v>2.7210884353741496</v>
      </c>
    </row>
    <row r="44" spans="1:21" x14ac:dyDescent="0.25">
      <c r="A44" s="843" t="s">
        <v>200</v>
      </c>
      <c r="B44" s="844">
        <v>1.3106987761547573</v>
      </c>
      <c r="C44" s="844">
        <v>1.22540846948983</v>
      </c>
      <c r="D44" s="844">
        <v>1.1962166172106825</v>
      </c>
      <c r="E44" s="844">
        <v>2.5070239896261075</v>
      </c>
      <c r="F44" s="844">
        <v>1.2714558169103625</v>
      </c>
      <c r="G44" s="844">
        <v>1.5461071231363888</v>
      </c>
      <c r="H44" s="844">
        <v>1.5521064301552108</v>
      </c>
      <c r="I44" s="844">
        <v>2.074074074074074</v>
      </c>
      <c r="J44" s="844">
        <v>1.6357206012378427</v>
      </c>
      <c r="K44" s="844">
        <v>10.250569476082005</v>
      </c>
      <c r="L44" s="874">
        <v>0.76745970836531074</v>
      </c>
      <c r="M44" s="874">
        <v>1.5471167369901548</v>
      </c>
      <c r="N44" s="874">
        <v>0.6957621758380772</v>
      </c>
      <c r="O44" s="874">
        <v>1.6736401673640167</v>
      </c>
      <c r="P44" s="874">
        <v>1.5957446808510638</v>
      </c>
      <c r="Q44" s="874">
        <v>0</v>
      </c>
      <c r="R44" s="874">
        <v>1.7793594306049825</v>
      </c>
      <c r="S44" s="874">
        <v>0</v>
      </c>
      <c r="T44" s="874">
        <v>0</v>
      </c>
      <c r="U44" s="874">
        <v>0</v>
      </c>
    </row>
    <row r="45" spans="1:21" x14ac:dyDescent="0.25">
      <c r="A45" s="875" t="s">
        <v>874</v>
      </c>
      <c r="B45" s="876"/>
      <c r="C45" s="877"/>
      <c r="D45" s="877"/>
      <c r="E45" s="877"/>
      <c r="F45" s="877"/>
      <c r="G45" s="877"/>
      <c r="H45" s="877"/>
      <c r="I45" s="877"/>
      <c r="J45" s="877"/>
      <c r="K45" s="878"/>
      <c r="L45" s="878"/>
      <c r="M45" s="878"/>
      <c r="N45" s="878"/>
      <c r="O45" s="878"/>
      <c r="P45" s="878"/>
      <c r="Q45" s="878"/>
      <c r="R45" s="878"/>
      <c r="S45" s="878"/>
      <c r="T45" s="878"/>
      <c r="U45" s="879"/>
    </row>
    <row r="46" spans="1:21" hidden="1" x14ac:dyDescent="0.25">
      <c r="A46" s="880" t="s">
        <v>1421</v>
      </c>
      <c r="B46" s="873" t="s">
        <v>1422</v>
      </c>
      <c r="C46" s="873" t="s">
        <v>1423</v>
      </c>
      <c r="D46" s="873" t="s">
        <v>1424</v>
      </c>
      <c r="E46" s="873" t="s">
        <v>1428</v>
      </c>
      <c r="F46" s="873" t="s">
        <v>1429</v>
      </c>
      <c r="G46" s="873" t="s">
        <v>1430</v>
      </c>
      <c r="H46" s="873" t="s">
        <v>1431</v>
      </c>
      <c r="I46" s="873" t="s">
        <v>1432</v>
      </c>
      <c r="J46" s="873" t="s">
        <v>1445</v>
      </c>
      <c r="K46" s="873" t="s">
        <v>1446</v>
      </c>
      <c r="L46" s="873" t="s">
        <v>1447</v>
      </c>
      <c r="M46" s="873" t="s">
        <v>1448</v>
      </c>
      <c r="N46" s="873" t="s">
        <v>1449</v>
      </c>
      <c r="O46" s="873" t="s">
        <v>1450</v>
      </c>
      <c r="P46" s="873" t="s">
        <v>1451</v>
      </c>
      <c r="Q46" s="873" t="s">
        <v>1452</v>
      </c>
      <c r="R46" s="873" t="s">
        <v>1453</v>
      </c>
      <c r="S46" s="873" t="s">
        <v>1454</v>
      </c>
      <c r="T46" s="873" t="s">
        <v>1455</v>
      </c>
      <c r="U46" s="881" t="s">
        <v>1456</v>
      </c>
    </row>
    <row r="47" spans="1:21" x14ac:dyDescent="0.25">
      <c r="A47" s="880" t="s">
        <v>875</v>
      </c>
      <c r="B47" s="873">
        <v>12.559547308856429</v>
      </c>
      <c r="C47" s="873">
        <v>11.912304101367123</v>
      </c>
      <c r="D47" s="873">
        <v>0.15383902077151335</v>
      </c>
      <c r="E47" s="873">
        <v>12.189323535768317</v>
      </c>
      <c r="F47" s="873">
        <v>10.553083280356008</v>
      </c>
      <c r="G47" s="873">
        <v>10.104914411927112</v>
      </c>
      <c r="H47" s="873">
        <v>11.419068736141908</v>
      </c>
      <c r="I47" s="873">
        <v>13.481481481481481</v>
      </c>
      <c r="J47" s="873">
        <v>8.6206896551724146</v>
      </c>
      <c r="K47" s="873">
        <v>4.7835990888382689</v>
      </c>
      <c r="L47" s="873">
        <v>8.9792785878741377</v>
      </c>
      <c r="M47" s="873">
        <v>8.4388185654008439</v>
      </c>
      <c r="N47" s="873">
        <v>15.559772296015181</v>
      </c>
      <c r="O47" s="873">
        <v>6.2761506276150625</v>
      </c>
      <c r="P47" s="873">
        <v>8.2446808510638299</v>
      </c>
      <c r="Q47" s="873">
        <v>5.5921052631578947</v>
      </c>
      <c r="R47" s="873">
        <v>11.387900355871885</v>
      </c>
      <c r="S47" s="873">
        <v>9.3862815884476536</v>
      </c>
      <c r="T47" s="873">
        <v>9.8445595854922274</v>
      </c>
      <c r="U47" s="881">
        <v>12.244897959183673</v>
      </c>
    </row>
    <row r="48" spans="1:21" x14ac:dyDescent="0.25">
      <c r="A48" s="880" t="s">
        <v>876</v>
      </c>
      <c r="B48" s="873">
        <v>20.465850769838138</v>
      </c>
      <c r="C48" s="873">
        <v>18.622874291430477</v>
      </c>
      <c r="D48" s="873">
        <v>0.18564540059347182</v>
      </c>
      <c r="E48" s="873">
        <v>21.417765290685111</v>
      </c>
      <c r="F48" s="873">
        <v>21.551176096630641</v>
      </c>
      <c r="G48" s="873">
        <v>28.768636112644945</v>
      </c>
      <c r="H48" s="873">
        <v>18.883961566888395</v>
      </c>
      <c r="I48" s="873">
        <v>12.148148148148149</v>
      </c>
      <c r="J48" s="873">
        <v>21.573828470380192</v>
      </c>
      <c r="K48" s="873">
        <v>24.373576309794988</v>
      </c>
      <c r="L48" s="873">
        <v>30.007674597083657</v>
      </c>
      <c r="M48" s="873">
        <v>19.831223628691983</v>
      </c>
      <c r="N48" s="873">
        <v>18.848829854522453</v>
      </c>
      <c r="O48" s="873">
        <v>19.246861924686193</v>
      </c>
      <c r="P48" s="873">
        <v>15.691489361702127</v>
      </c>
      <c r="Q48" s="873">
        <v>28.947368421052634</v>
      </c>
      <c r="R48" s="873">
        <v>19.9288256227758</v>
      </c>
      <c r="S48" s="873">
        <v>14.440433212996389</v>
      </c>
      <c r="T48" s="873">
        <v>25.906735751295333</v>
      </c>
      <c r="U48" s="881">
        <v>25.850340136054424</v>
      </c>
    </row>
    <row r="49" spans="1:22" x14ac:dyDescent="0.25">
      <c r="A49" s="880" t="s">
        <v>877</v>
      </c>
      <c r="B49" s="873">
        <v>17.244374259771021</v>
      </c>
      <c r="C49" s="873">
        <v>16.618039346448814</v>
      </c>
      <c r="D49" s="873">
        <v>0.14808976261127596</v>
      </c>
      <c r="E49" s="873">
        <v>11.908363950724011</v>
      </c>
      <c r="F49" s="873">
        <v>9.5359186268277174</v>
      </c>
      <c r="G49" s="873">
        <v>11.761457758144671</v>
      </c>
      <c r="H49" s="873">
        <v>13.858093126385809</v>
      </c>
      <c r="I49" s="873">
        <v>25.185185185185183</v>
      </c>
      <c r="J49" s="873">
        <v>11.715296198054819</v>
      </c>
      <c r="K49" s="873">
        <v>5.4669703872437356</v>
      </c>
      <c r="L49" s="873">
        <v>10.130468150422104</v>
      </c>
      <c r="M49" s="873">
        <v>11.954992967651195</v>
      </c>
      <c r="N49" s="873">
        <v>15.180265654648956</v>
      </c>
      <c r="O49" s="873">
        <v>11.297071129707113</v>
      </c>
      <c r="P49" s="873">
        <v>10.638297872340425</v>
      </c>
      <c r="Q49" s="873">
        <v>8.2236842105263168</v>
      </c>
      <c r="R49" s="873">
        <v>6.0498220640569391</v>
      </c>
      <c r="S49" s="873">
        <v>16.967509025270758</v>
      </c>
      <c r="T49" s="873">
        <v>10.362694300518134</v>
      </c>
      <c r="U49" s="881">
        <v>16.099773242630384</v>
      </c>
    </row>
    <row r="50" spans="1:22" x14ac:dyDescent="0.25">
      <c r="A50" s="880" t="s">
        <v>878</v>
      </c>
      <c r="B50" s="873">
        <v>12.888537965521779</v>
      </c>
      <c r="C50" s="873">
        <v>13.500333444481495</v>
      </c>
      <c r="D50" s="873">
        <v>0.12360905044510385</v>
      </c>
      <c r="E50" s="873">
        <v>14.631510698076507</v>
      </c>
      <c r="F50" s="873">
        <v>20.216147488874761</v>
      </c>
      <c r="G50" s="873">
        <v>16.73108779679735</v>
      </c>
      <c r="H50" s="873">
        <v>15.668883961566888</v>
      </c>
      <c r="I50" s="873">
        <v>7.5555555555555554</v>
      </c>
      <c r="J50" s="873">
        <v>21.264367816091951</v>
      </c>
      <c r="K50" s="873">
        <v>22.095671981776764</v>
      </c>
      <c r="L50" s="873">
        <v>19.646968534151956</v>
      </c>
      <c r="M50" s="873">
        <v>22.222222222222221</v>
      </c>
      <c r="N50" s="873">
        <v>11.511701454775459</v>
      </c>
      <c r="O50" s="873">
        <v>17.405857740585773</v>
      </c>
      <c r="P50" s="873">
        <v>22.872340425531913</v>
      </c>
      <c r="Q50" s="873">
        <v>20.065789473684212</v>
      </c>
      <c r="R50" s="873">
        <v>17.081850533807831</v>
      </c>
      <c r="S50" s="873">
        <v>14.801444043321299</v>
      </c>
      <c r="T50" s="873">
        <v>19.689119170984455</v>
      </c>
      <c r="U50" s="881">
        <v>12.698412698412698</v>
      </c>
      <c r="V50" s="381"/>
    </row>
    <row r="51" spans="1:22" x14ac:dyDescent="0.25">
      <c r="A51" s="880" t="s">
        <v>879</v>
      </c>
      <c r="B51" s="873">
        <v>13.457033820239506</v>
      </c>
      <c r="C51" s="873">
        <v>14.613204401467156</v>
      </c>
      <c r="D51" s="873">
        <v>0.1631120178041543</v>
      </c>
      <c r="E51" s="873">
        <v>15.128593040847202</v>
      </c>
      <c r="F51" s="873">
        <v>12.778130959949141</v>
      </c>
      <c r="G51" s="873">
        <v>11.761457758144671</v>
      </c>
      <c r="H51" s="873">
        <v>10.606060606060606</v>
      </c>
      <c r="I51" s="873">
        <v>14.024691358024691</v>
      </c>
      <c r="J51" s="873">
        <v>9.0185676392572933</v>
      </c>
      <c r="K51" s="873">
        <v>5.9225512528473807</v>
      </c>
      <c r="L51" s="873">
        <v>11.28165771297007</v>
      </c>
      <c r="M51" s="873">
        <v>11.814345991561181</v>
      </c>
      <c r="N51" s="873">
        <v>15.876027830487033</v>
      </c>
      <c r="O51" s="873">
        <v>9.6234309623430967</v>
      </c>
      <c r="P51" s="873">
        <v>5.5851063829787231</v>
      </c>
      <c r="Q51" s="873">
        <v>11.513157894736842</v>
      </c>
      <c r="R51" s="873">
        <v>17.437722419928825</v>
      </c>
      <c r="S51" s="873">
        <v>20.577617328519857</v>
      </c>
      <c r="T51" s="873">
        <v>16.580310880829018</v>
      </c>
      <c r="U51" s="881">
        <v>14.965986394557824</v>
      </c>
    </row>
    <row r="52" spans="1:22" x14ac:dyDescent="0.25">
      <c r="A52" s="880" t="s">
        <v>880</v>
      </c>
      <c r="B52" s="873">
        <v>6.4166337676010006</v>
      </c>
      <c r="C52" s="873">
        <v>6.9064688229409814</v>
      </c>
      <c r="D52" s="873">
        <v>6.2963649851632053E-2</v>
      </c>
      <c r="E52" s="873">
        <v>7.2617246596066565</v>
      </c>
      <c r="F52" s="873">
        <v>6.8022886204704385</v>
      </c>
      <c r="G52" s="873">
        <v>5.30093870789619</v>
      </c>
      <c r="H52" s="873">
        <v>7.8344419807834438</v>
      </c>
      <c r="I52" s="873">
        <v>10.37037037037037</v>
      </c>
      <c r="J52" s="873">
        <v>9.9911582670203369</v>
      </c>
      <c r="K52" s="873">
        <v>5.9225512528473807</v>
      </c>
      <c r="L52" s="873">
        <v>6.600153491941672</v>
      </c>
      <c r="M52" s="873">
        <v>6.3291139240506329</v>
      </c>
      <c r="N52" s="873">
        <v>5.7558507273877293</v>
      </c>
      <c r="O52" s="873">
        <v>10.96234309623431</v>
      </c>
      <c r="P52" s="873">
        <v>8.5106382978723403</v>
      </c>
      <c r="Q52" s="873">
        <v>8.5526315789473681</v>
      </c>
      <c r="R52" s="873">
        <v>9.252669039145907</v>
      </c>
      <c r="S52" s="873">
        <v>5.4151624548736459</v>
      </c>
      <c r="T52" s="873">
        <v>5.1813471502590671</v>
      </c>
      <c r="U52" s="881">
        <v>6.1224489795918364</v>
      </c>
    </row>
    <row r="53" spans="1:22" s="470" customFormat="1" x14ac:dyDescent="0.25">
      <c r="A53" s="880" t="s">
        <v>881</v>
      </c>
      <c r="B53" s="873">
        <v>5.8297144361100148</v>
      </c>
      <c r="C53" s="873">
        <v>5.5768589529843284</v>
      </c>
      <c r="D53" s="873">
        <v>6.4540059347181003E-2</v>
      </c>
      <c r="E53" s="873">
        <v>5.8137021828398527</v>
      </c>
      <c r="F53" s="873">
        <v>3.7507946598855688</v>
      </c>
      <c r="G53" s="873">
        <v>4.0309221424627273</v>
      </c>
      <c r="H53" s="873">
        <v>3.6954915003695494</v>
      </c>
      <c r="I53" s="873">
        <v>4.2469135802469138</v>
      </c>
      <c r="J53" s="873">
        <v>4.4650751547303278</v>
      </c>
      <c r="K53" s="873">
        <v>3.1890660592255129</v>
      </c>
      <c r="L53" s="873">
        <v>4.8349961627014579</v>
      </c>
      <c r="M53" s="873">
        <v>4.7819971870604778</v>
      </c>
      <c r="N53" s="873">
        <v>6.5781151170145478</v>
      </c>
      <c r="O53" s="873">
        <v>9.0376569037656918</v>
      </c>
      <c r="P53" s="873">
        <v>22.074468085106382</v>
      </c>
      <c r="Q53" s="873">
        <v>2.6315789473684208</v>
      </c>
      <c r="R53" s="873">
        <v>6.7615658362989333</v>
      </c>
      <c r="S53" s="873">
        <v>6.4981949458483745</v>
      </c>
      <c r="T53" s="873">
        <v>6.7357512953367875</v>
      </c>
      <c r="U53" s="881">
        <v>6.3492063492063489</v>
      </c>
    </row>
    <row r="54" spans="1:22" ht="23.25" customHeight="1" x14ac:dyDescent="0.25">
      <c r="A54" s="880" t="s">
        <v>882</v>
      </c>
      <c r="B54" s="873">
        <v>8.8564284774312405</v>
      </c>
      <c r="C54" s="873">
        <v>10.157552517505836</v>
      </c>
      <c r="D54" s="873">
        <v>7.5296735905044515E-2</v>
      </c>
      <c r="E54" s="873">
        <v>8.0181543116490168</v>
      </c>
      <c r="F54" s="873">
        <v>11.506675143038779</v>
      </c>
      <c r="G54" s="873">
        <v>9.1109884041965774</v>
      </c>
      <c r="H54" s="873">
        <v>16.075388026607541</v>
      </c>
      <c r="I54" s="873">
        <v>10.814814814814815</v>
      </c>
      <c r="J54" s="873">
        <v>12.46684350132626</v>
      </c>
      <c r="K54" s="873">
        <v>15.945330296127564</v>
      </c>
      <c r="L54" s="873">
        <v>7.2141212586339227</v>
      </c>
      <c r="M54" s="873">
        <v>10.548523206751055</v>
      </c>
      <c r="N54" s="873">
        <v>8.7919038583175215</v>
      </c>
      <c r="O54" s="873">
        <v>14.560669456066947</v>
      </c>
      <c r="P54" s="873">
        <v>5.5851063829787231</v>
      </c>
      <c r="Q54" s="873">
        <v>12.828947368421053</v>
      </c>
      <c r="R54" s="873">
        <v>11.387900355871885</v>
      </c>
      <c r="S54" s="873">
        <v>12.274368231046932</v>
      </c>
      <c r="T54" s="873">
        <v>6.7357512953367875</v>
      </c>
      <c r="U54" s="881">
        <v>7.9365079365079358</v>
      </c>
    </row>
    <row r="55" spans="1:22" x14ac:dyDescent="0.25">
      <c r="A55" s="880" t="s">
        <v>218</v>
      </c>
      <c r="B55" s="873">
        <v>1.5107250954072904</v>
      </c>
      <c r="C55" s="873">
        <v>1.375458486162054</v>
      </c>
      <c r="D55" s="873">
        <v>1.3631305637982196E-2</v>
      </c>
      <c r="E55" s="873">
        <v>1.6209206829479146</v>
      </c>
      <c r="F55" s="873">
        <v>1.5257469802924348</v>
      </c>
      <c r="G55" s="873">
        <v>1.1043622308117063</v>
      </c>
      <c r="H55" s="873">
        <v>1.2195121951219512</v>
      </c>
      <c r="I55" s="873">
        <v>1.5308641975308643</v>
      </c>
      <c r="J55" s="873">
        <v>0.92838196286472141</v>
      </c>
      <c r="K55" s="873">
        <v>4.7835990888382689</v>
      </c>
      <c r="L55" s="873">
        <v>1.0744435917114352</v>
      </c>
      <c r="M55" s="873">
        <v>1.6877637130801686</v>
      </c>
      <c r="N55" s="873">
        <v>1.1385199240986716</v>
      </c>
      <c r="O55" s="873">
        <v>0.92050209205020928</v>
      </c>
      <c r="P55" s="873">
        <v>0</v>
      </c>
      <c r="Q55" s="873">
        <v>0.98684210526315785</v>
      </c>
      <c r="R55" s="873">
        <v>1.0676156583629894</v>
      </c>
      <c r="S55" s="873">
        <v>0</v>
      </c>
      <c r="T55" s="873">
        <v>0</v>
      </c>
      <c r="U55" s="881">
        <v>0.68027210884353739</v>
      </c>
    </row>
    <row r="56" spans="1:22" x14ac:dyDescent="0.25">
      <c r="A56" s="843" t="s">
        <v>200</v>
      </c>
      <c r="B56" s="874">
        <v>0.78431372549019607</v>
      </c>
      <c r="C56" s="874">
        <v>0.70440146715571861</v>
      </c>
      <c r="D56" s="874">
        <v>8.8093471810089027E-3</v>
      </c>
      <c r="E56" s="874">
        <v>2.0315539226280528</v>
      </c>
      <c r="F56" s="874">
        <v>1.4621741894469167</v>
      </c>
      <c r="G56" s="874">
        <v>1.1043622308117063</v>
      </c>
      <c r="H56" s="874">
        <v>0.59127864005912789</v>
      </c>
      <c r="I56" s="874">
        <v>0.54320987654320985</v>
      </c>
      <c r="J56" s="874">
        <v>0.39787798408488062</v>
      </c>
      <c r="K56" s="874">
        <v>9.7949886104783594</v>
      </c>
      <c r="L56" s="874">
        <v>0.46047582501918649</v>
      </c>
      <c r="M56" s="874">
        <v>1.5471167369901548</v>
      </c>
      <c r="N56" s="874">
        <v>0.6957621758380772</v>
      </c>
      <c r="O56" s="874">
        <v>0.7531380753138075</v>
      </c>
      <c r="P56" s="874">
        <v>0</v>
      </c>
      <c r="Q56" s="874">
        <v>0</v>
      </c>
      <c r="R56" s="874">
        <v>0</v>
      </c>
      <c r="S56" s="874">
        <v>0</v>
      </c>
      <c r="T56" s="874">
        <v>2.0725388601036272</v>
      </c>
      <c r="U56" s="874">
        <v>0</v>
      </c>
    </row>
    <row r="57" spans="1:22" x14ac:dyDescent="0.25">
      <c r="A57" s="882" t="s">
        <v>892</v>
      </c>
      <c r="B57" s="877"/>
      <c r="C57" s="878"/>
      <c r="D57" s="877"/>
      <c r="E57" s="877"/>
      <c r="F57" s="877"/>
      <c r="G57" s="877"/>
      <c r="H57" s="877"/>
      <c r="I57" s="877"/>
      <c r="J57" s="877"/>
      <c r="K57" s="877"/>
      <c r="L57" s="878"/>
      <c r="M57" s="878"/>
      <c r="N57" s="878"/>
      <c r="O57" s="878"/>
      <c r="P57" s="878"/>
      <c r="Q57" s="878"/>
      <c r="R57" s="878"/>
      <c r="S57" s="878"/>
      <c r="T57" s="878"/>
      <c r="U57" s="879"/>
    </row>
    <row r="58" spans="1:22" ht="0.75" customHeight="1" x14ac:dyDescent="0.25">
      <c r="A58" s="829" t="s">
        <v>1421</v>
      </c>
      <c r="B58" s="370" t="s">
        <v>1422</v>
      </c>
      <c r="C58" s="370" t="s">
        <v>1423</v>
      </c>
      <c r="D58" s="370" t="s">
        <v>1424</v>
      </c>
      <c r="E58" s="370" t="s">
        <v>1428</v>
      </c>
      <c r="F58" s="370" t="s">
        <v>1429</v>
      </c>
      <c r="G58" s="370" t="s">
        <v>1430</v>
      </c>
      <c r="H58" s="370" t="s">
        <v>1431</v>
      </c>
      <c r="I58" s="370" t="s">
        <v>1432</v>
      </c>
      <c r="J58" s="370" t="s">
        <v>1445</v>
      </c>
      <c r="K58" s="370" t="s">
        <v>1446</v>
      </c>
      <c r="L58" s="873" t="s">
        <v>1447</v>
      </c>
      <c r="M58" s="873" t="s">
        <v>1448</v>
      </c>
      <c r="N58" s="873" t="s">
        <v>1449</v>
      </c>
      <c r="O58" s="873" t="s">
        <v>1450</v>
      </c>
      <c r="P58" s="873" t="s">
        <v>1451</v>
      </c>
      <c r="Q58" s="873" t="s">
        <v>1452</v>
      </c>
      <c r="R58" s="873" t="s">
        <v>1453</v>
      </c>
      <c r="S58" s="873" t="s">
        <v>1454</v>
      </c>
      <c r="T58" s="873" t="s">
        <v>1455</v>
      </c>
      <c r="U58" s="873" t="s">
        <v>1456</v>
      </c>
    </row>
    <row r="59" spans="1:22" x14ac:dyDescent="0.25">
      <c r="A59" s="829" t="s">
        <v>886</v>
      </c>
      <c r="B59" s="370">
        <v>14.658247091153598</v>
      </c>
      <c r="C59" s="370">
        <v>12.928981650091048</v>
      </c>
      <c r="D59" s="370">
        <v>14.759515359197161</v>
      </c>
      <c r="E59" s="370">
        <v>8.1867253098760493</v>
      </c>
      <c r="F59" s="370">
        <v>4.6005385996409336</v>
      </c>
      <c r="G59" s="370">
        <v>8.6886993603411504</v>
      </c>
      <c r="H59" s="370">
        <v>9.6648480124707703</v>
      </c>
      <c r="I59" s="370">
        <v>10.452418096723868</v>
      </c>
      <c r="J59" s="370">
        <v>9.4200351493848853</v>
      </c>
      <c r="K59" s="370">
        <v>0.55581287633163501</v>
      </c>
      <c r="L59" s="873">
        <v>9.6551724137931032</v>
      </c>
      <c r="M59" s="873">
        <v>4.4025157232704402</v>
      </c>
      <c r="N59" s="873">
        <v>16.623600344530576</v>
      </c>
      <c r="O59" s="873">
        <v>8.3287062742920597</v>
      </c>
      <c r="P59" s="873">
        <v>4.1237113402061851</v>
      </c>
      <c r="Q59" s="873">
        <v>8.6206896551724146</v>
      </c>
      <c r="R59" s="873">
        <v>10.262008733624455</v>
      </c>
      <c r="S59" s="873">
        <v>4.2352941176470589</v>
      </c>
      <c r="T59" s="873">
        <v>8.5616438356164384</v>
      </c>
      <c r="U59" s="873">
        <v>20.637898686679172</v>
      </c>
    </row>
    <row r="60" spans="1:22" x14ac:dyDescent="0.25">
      <c r="A60" s="829" t="s">
        <v>887</v>
      </c>
      <c r="B60" s="370">
        <v>14.794675398078311</v>
      </c>
      <c r="C60" s="370">
        <v>12.760890881075781</v>
      </c>
      <c r="D60" s="370">
        <v>14.184310365928281</v>
      </c>
      <c r="E60" s="370">
        <v>7.7768892443022795</v>
      </c>
      <c r="F60" s="370">
        <v>4.5107719928186709</v>
      </c>
      <c r="G60" s="370">
        <v>8.5554371002132203</v>
      </c>
      <c r="H60" s="370">
        <v>10.15848272278514</v>
      </c>
      <c r="I60" s="370">
        <v>13.104524180967239</v>
      </c>
      <c r="J60" s="370">
        <v>9.5254833040421794</v>
      </c>
      <c r="K60" s="370">
        <v>0.92635479388605835</v>
      </c>
      <c r="L60" s="873">
        <v>11.527093596059114</v>
      </c>
      <c r="M60" s="873">
        <v>4.5597484276729556</v>
      </c>
      <c r="N60" s="873">
        <v>14.857881136950905</v>
      </c>
      <c r="O60" s="873">
        <v>7.4958356468628544</v>
      </c>
      <c r="P60" s="873">
        <v>5.3608247422680408</v>
      </c>
      <c r="Q60" s="873">
        <v>12.5</v>
      </c>
      <c r="R60" s="873">
        <v>10.480349344978166</v>
      </c>
      <c r="S60" s="873">
        <v>8</v>
      </c>
      <c r="T60" s="873">
        <v>13.356164383561644</v>
      </c>
      <c r="U60" s="873">
        <v>20.075046904315197</v>
      </c>
    </row>
    <row r="61" spans="1:22" x14ac:dyDescent="0.25">
      <c r="A61" s="829" t="s">
        <v>888</v>
      </c>
      <c r="B61" s="370">
        <v>7.5698220585082536</v>
      </c>
      <c r="C61" s="370">
        <v>8.3989354251295687</v>
      </c>
      <c r="D61" s="370">
        <v>5.9539836005384901</v>
      </c>
      <c r="E61" s="370">
        <v>7.4570171931227502</v>
      </c>
      <c r="F61" s="370">
        <v>5.6328545780969481</v>
      </c>
      <c r="G61" s="370">
        <v>7.3827292110874199</v>
      </c>
      <c r="H61" s="370">
        <v>12.730579371265263</v>
      </c>
      <c r="I61" s="370">
        <v>12.1996879875195</v>
      </c>
      <c r="J61" s="370">
        <v>12.231985940246046</v>
      </c>
      <c r="K61" s="370">
        <v>8.5224641037517372</v>
      </c>
      <c r="L61" s="873">
        <v>9.4581280788177349</v>
      </c>
      <c r="M61" s="873">
        <v>9.433962264150944</v>
      </c>
      <c r="N61" s="873">
        <v>5.4694229112833765</v>
      </c>
      <c r="O61" s="873">
        <v>17.934480843975571</v>
      </c>
      <c r="P61" s="873">
        <v>14.432989690721648</v>
      </c>
      <c r="Q61" s="873">
        <v>15.086206896551724</v>
      </c>
      <c r="R61" s="873">
        <v>15.065502183406112</v>
      </c>
      <c r="S61" s="873">
        <v>10.352941176470589</v>
      </c>
      <c r="T61" s="873">
        <v>7.8767123287671232</v>
      </c>
      <c r="U61" s="873">
        <v>5.2532833020637906</v>
      </c>
    </row>
    <row r="62" spans="1:22" s="470" customFormat="1" x14ac:dyDescent="0.25">
      <c r="A62" s="829" t="s">
        <v>889</v>
      </c>
      <c r="B62" s="370">
        <v>13.576565514821962</v>
      </c>
      <c r="C62" s="370">
        <v>18.882196386048467</v>
      </c>
      <c r="D62" s="370">
        <v>15.701872475829152</v>
      </c>
      <c r="E62" s="370">
        <v>35.535785685725706</v>
      </c>
      <c r="F62" s="370">
        <v>48.945242369838418</v>
      </c>
      <c r="G62" s="370">
        <v>37.473347547974413</v>
      </c>
      <c r="H62" s="370">
        <v>15.380618342426605</v>
      </c>
      <c r="I62" s="370">
        <v>16.037441497659906</v>
      </c>
      <c r="J62" s="370">
        <v>9.8066783831282951</v>
      </c>
      <c r="K62" s="370">
        <v>65.261695229272803</v>
      </c>
      <c r="L62" s="873">
        <v>22.758620689655174</v>
      </c>
      <c r="M62" s="873">
        <v>45.545073375262049</v>
      </c>
      <c r="N62" s="873">
        <v>12.058570198105082</v>
      </c>
      <c r="O62" s="873">
        <v>14.936146585230428</v>
      </c>
      <c r="P62" s="873">
        <v>10.515463917525773</v>
      </c>
      <c r="Q62" s="873">
        <v>17.887931034482758</v>
      </c>
      <c r="R62" s="873">
        <v>16.375545851528383</v>
      </c>
      <c r="S62" s="873">
        <v>19.52941176470588</v>
      </c>
      <c r="T62" s="873">
        <v>15.068493150684931</v>
      </c>
      <c r="U62" s="873">
        <v>7.3170731707317067</v>
      </c>
    </row>
    <row r="63" spans="1:22" x14ac:dyDescent="0.25">
      <c r="A63" s="829" t="s">
        <v>890</v>
      </c>
      <c r="B63" s="370">
        <v>15.88999980510242</v>
      </c>
      <c r="C63" s="370">
        <v>16.680207311948454</v>
      </c>
      <c r="D63" s="370">
        <v>16.699302410965611</v>
      </c>
      <c r="E63" s="370">
        <v>15.193922431027589</v>
      </c>
      <c r="F63" s="370">
        <v>16.943447037701976</v>
      </c>
      <c r="G63" s="370">
        <v>15.831556503198293</v>
      </c>
      <c r="H63" s="370">
        <v>21.4081579631073</v>
      </c>
      <c r="I63" s="370">
        <v>18.221528861154447</v>
      </c>
      <c r="J63" s="370">
        <v>23.585237258347981</v>
      </c>
      <c r="K63" s="370">
        <v>12.876331635016211</v>
      </c>
      <c r="L63" s="873">
        <v>17.389162561576356</v>
      </c>
      <c r="M63" s="873">
        <v>18.763102725366878</v>
      </c>
      <c r="N63" s="873">
        <v>20.45650301464255</v>
      </c>
      <c r="O63" s="873">
        <v>21.876735147140476</v>
      </c>
      <c r="P63" s="873">
        <v>25.979381443298973</v>
      </c>
      <c r="Q63" s="873">
        <v>18.103448275862068</v>
      </c>
      <c r="R63" s="873">
        <v>19.213973799126638</v>
      </c>
      <c r="S63" s="873">
        <v>23.058823529411764</v>
      </c>
      <c r="T63" s="873">
        <v>25</v>
      </c>
      <c r="U63" s="873">
        <v>13.696060037523452</v>
      </c>
    </row>
    <row r="64" spans="1:22" x14ac:dyDescent="0.25">
      <c r="A64" s="829" t="s">
        <v>885</v>
      </c>
      <c r="B64" s="370">
        <v>9.0101151844705605</v>
      </c>
      <c r="C64" s="370">
        <v>8.3457066816080694</v>
      </c>
      <c r="D64" s="370">
        <v>7.5021417207196182</v>
      </c>
      <c r="E64" s="370">
        <v>4.7181127548980406</v>
      </c>
      <c r="F64" s="370">
        <v>3.1642728904847393</v>
      </c>
      <c r="G64" s="370">
        <v>5.4637526652452024</v>
      </c>
      <c r="H64" s="370">
        <v>10.57417511041829</v>
      </c>
      <c r="I64" s="370">
        <v>7.6131045241809678</v>
      </c>
      <c r="J64" s="370">
        <v>13.145869947275923</v>
      </c>
      <c r="K64" s="370">
        <v>1.4821676702176934</v>
      </c>
      <c r="L64" s="873">
        <v>7.6847290640394084</v>
      </c>
      <c r="M64" s="873">
        <v>4.7693920335429771</v>
      </c>
      <c r="N64" s="873">
        <v>9.2161929371231697</v>
      </c>
      <c r="O64" s="873">
        <v>9.7723486951693506</v>
      </c>
      <c r="P64" s="873">
        <v>15.051546391752577</v>
      </c>
      <c r="Q64" s="873">
        <v>9.2672413793103452</v>
      </c>
      <c r="R64" s="873">
        <v>8.7336244541484707</v>
      </c>
      <c r="S64" s="873">
        <v>9.4117647058823533</v>
      </c>
      <c r="T64" s="873">
        <v>6.8493150684931505</v>
      </c>
      <c r="U64" s="873">
        <v>9.1932457786116313</v>
      </c>
    </row>
    <row r="65" spans="1:21" x14ac:dyDescent="0.25">
      <c r="A65" s="829" t="s">
        <v>884</v>
      </c>
      <c r="B65" s="370">
        <v>21.080122395681069</v>
      </c>
      <c r="C65" s="370">
        <v>18.971844796189945</v>
      </c>
      <c r="D65" s="370">
        <v>18.222983722922532</v>
      </c>
      <c r="E65" s="370">
        <v>10.755697720911634</v>
      </c>
      <c r="F65" s="370">
        <v>7.7648114901256724</v>
      </c>
      <c r="G65" s="370">
        <v>11.460554371002132</v>
      </c>
      <c r="H65" s="370">
        <v>18.056638087815017</v>
      </c>
      <c r="I65" s="370">
        <v>18.221528861154447</v>
      </c>
      <c r="J65" s="370">
        <v>20.878734622144112</v>
      </c>
      <c r="K65" s="370">
        <v>1.5748031496062991</v>
      </c>
      <c r="L65" s="873">
        <v>18.275862068965516</v>
      </c>
      <c r="M65" s="873">
        <v>8.7526205450733752</v>
      </c>
      <c r="N65" s="873">
        <v>18.819982773471146</v>
      </c>
      <c r="O65" s="873">
        <v>16.879511382565241</v>
      </c>
      <c r="P65" s="873">
        <v>20</v>
      </c>
      <c r="Q65" s="873">
        <v>16.594827586206897</v>
      </c>
      <c r="R65" s="873">
        <v>16.812227074235807</v>
      </c>
      <c r="S65" s="873">
        <v>21.411764705882351</v>
      </c>
      <c r="T65" s="873">
        <v>17.80821917808219</v>
      </c>
      <c r="U65" s="873">
        <v>21.951219512195124</v>
      </c>
    </row>
    <row r="66" spans="1:21" x14ac:dyDescent="0.25">
      <c r="A66" s="843" t="s">
        <v>200</v>
      </c>
      <c r="B66" s="883">
        <v>3.4029117698649358</v>
      </c>
      <c r="C66" s="844">
        <v>3.0424429191763553</v>
      </c>
      <c r="D66" s="844">
        <v>6.9697711418431032</v>
      </c>
      <c r="E66" s="844">
        <v>10.355857656937225</v>
      </c>
      <c r="F66" s="844">
        <v>8.2360861759425497</v>
      </c>
      <c r="G66" s="844">
        <v>5.1172707889125801</v>
      </c>
      <c r="H66" s="844">
        <v>2.4681735515718368</v>
      </c>
      <c r="I66" s="844">
        <v>4.3681747269890794</v>
      </c>
      <c r="J66" s="844">
        <v>1.5114235500878734</v>
      </c>
      <c r="K66" s="844">
        <v>8.7540528022232511</v>
      </c>
      <c r="L66" s="844">
        <v>3.0049261083743843</v>
      </c>
      <c r="M66" s="844">
        <v>4.0880503144654083</v>
      </c>
      <c r="N66" s="844">
        <v>2.5839793281653747</v>
      </c>
      <c r="O66" s="844">
        <v>2.8317601332593001</v>
      </c>
      <c r="P66" s="844">
        <v>3.7113402061855671</v>
      </c>
      <c r="Q66" s="844">
        <v>2.3706896551724137</v>
      </c>
      <c r="R66" s="844">
        <v>2.4017467248908297</v>
      </c>
      <c r="S66" s="844">
        <v>4.9411764705882346</v>
      </c>
      <c r="T66" s="844">
        <v>3.4246575342465753</v>
      </c>
      <c r="U66" s="844">
        <v>1.5009380863039399</v>
      </c>
    </row>
    <row r="67" spans="1:21" x14ac:dyDescent="0.25">
      <c r="A67" s="530" t="s">
        <v>1365</v>
      </c>
      <c r="B67" s="531"/>
      <c r="C67" s="531"/>
      <c r="D67" s="531"/>
      <c r="E67" s="531"/>
      <c r="F67" s="531"/>
      <c r="G67" s="531"/>
      <c r="H67" s="531"/>
      <c r="I67" s="531"/>
      <c r="J67" s="531"/>
      <c r="K67" s="531"/>
      <c r="L67" s="531"/>
      <c r="M67" s="531"/>
      <c r="N67" s="531"/>
      <c r="O67" s="531"/>
      <c r="P67" s="531"/>
      <c r="Q67" s="531"/>
      <c r="R67" s="531"/>
      <c r="S67" s="531"/>
      <c r="T67" s="531"/>
      <c r="U67" s="531"/>
    </row>
    <row r="69" spans="1:21" x14ac:dyDescent="0.25">
      <c r="A69" s="487" t="s">
        <v>1380</v>
      </c>
    </row>
    <row r="70" spans="1:21" x14ac:dyDescent="0.25">
      <c r="A70" s="488" t="s">
        <v>1381</v>
      </c>
    </row>
    <row r="71" spans="1:21" x14ac:dyDescent="0.25">
      <c r="A71" s="489" t="s">
        <v>1382</v>
      </c>
    </row>
  </sheetData>
  <sheetProtection password="CCCF" sheet="1" objects="1" scenarios="1"/>
  <mergeCells count="5">
    <mergeCell ref="Q3:U3"/>
    <mergeCell ref="B4:U4"/>
    <mergeCell ref="Q7:U7"/>
    <mergeCell ref="B9:U9"/>
    <mergeCell ref="A12:D12"/>
  </mergeCells>
  <hyperlinks>
    <hyperlink ref="L5" location="Index!A1" display="Back to Index"/>
  </hyperlinks>
  <pageMargins left="0.7" right="0.7" top="0.75" bottom="0.75" header="0.3" footer="0.3"/>
  <tableParts count="4">
    <tablePart r:id="rId1"/>
    <tablePart r:id="rId2"/>
    <tablePart r:id="rId3"/>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2"/>
  <sheetViews>
    <sheetView showGridLines="0" workbookViewId="0">
      <selection activeCell="J17" sqref="J17"/>
    </sheetView>
  </sheetViews>
  <sheetFormatPr defaultRowHeight="15" x14ac:dyDescent="0.25"/>
  <cols>
    <col min="1" max="1" width="4.7109375" customWidth="1"/>
    <col min="2" max="2" width="27.5703125" customWidth="1"/>
    <col min="3" max="3" width="31.85546875" customWidth="1"/>
    <col min="4" max="4" width="10.42578125" style="2" customWidth="1"/>
    <col min="5" max="5" width="10.42578125" customWidth="1"/>
    <col min="6" max="6" width="27.28515625" customWidth="1"/>
    <col min="10" max="10" width="83" customWidth="1"/>
    <col min="11" max="11" width="37.140625" style="82" customWidth="1"/>
    <col min="12" max="12" width="9.140625" style="82"/>
  </cols>
  <sheetData>
    <row r="1" spans="1:12" ht="18.75" x14ac:dyDescent="0.3">
      <c r="A1" s="49" t="s">
        <v>1154</v>
      </c>
      <c r="I1" s="125" t="s">
        <v>1250</v>
      </c>
    </row>
    <row r="2" spans="1:12" ht="15.75" x14ac:dyDescent="0.25">
      <c r="A2" s="50" t="s">
        <v>1068</v>
      </c>
      <c r="B2" s="50"/>
      <c r="C2" s="50"/>
      <c r="D2" s="60"/>
      <c r="E2" s="50"/>
      <c r="F2" s="50"/>
      <c r="G2" s="50"/>
      <c r="H2" s="50"/>
      <c r="I2" s="50"/>
    </row>
    <row r="3" spans="1:12" ht="15.75" x14ac:dyDescent="0.25">
      <c r="A3" s="50"/>
      <c r="B3" s="50"/>
      <c r="C3" s="50"/>
      <c r="D3" s="60"/>
      <c r="E3" s="50"/>
      <c r="F3" s="1030" t="s">
        <v>198</v>
      </c>
      <c r="G3" s="1030"/>
      <c r="H3" s="1030"/>
      <c r="I3" s="1030"/>
    </row>
    <row r="4" spans="1:12" s="106" customFormat="1" ht="7.5" customHeight="1" x14ac:dyDescent="0.25">
      <c r="A4" s="144"/>
      <c r="B4" s="144"/>
      <c r="C4" s="144"/>
      <c r="D4" s="1003"/>
      <c r="E4" s="144"/>
      <c r="F4" s="161"/>
      <c r="G4" s="161"/>
      <c r="H4" s="161"/>
      <c r="I4" s="161"/>
      <c r="K4" s="82"/>
      <c r="L4" s="82"/>
    </row>
    <row r="5" spans="1:12" ht="42.75" customHeight="1" x14ac:dyDescent="0.25">
      <c r="A5" s="77" t="s">
        <v>183</v>
      </c>
      <c r="B5" s="78" t="s">
        <v>536</v>
      </c>
      <c r="C5" s="78" t="s">
        <v>182</v>
      </c>
      <c r="D5" s="1004" t="s">
        <v>916</v>
      </c>
      <c r="E5" s="75" t="s">
        <v>1069</v>
      </c>
      <c r="F5" s="78"/>
      <c r="G5" s="78"/>
      <c r="H5" s="78"/>
      <c r="I5" s="170"/>
    </row>
    <row r="6" spans="1:12" x14ac:dyDescent="0.25">
      <c r="A6" s="993">
        <v>1</v>
      </c>
      <c r="B6" s="1061" t="s">
        <v>1070</v>
      </c>
      <c r="C6" s="71" t="s">
        <v>46</v>
      </c>
      <c r="D6" s="83">
        <v>54924</v>
      </c>
      <c r="E6" s="178">
        <f>D6/$D$17*100</f>
        <v>81.75647514141113</v>
      </c>
      <c r="F6" s="35"/>
      <c r="G6" s="35"/>
      <c r="H6" s="35"/>
      <c r="I6" s="20"/>
      <c r="K6" s="89" t="s">
        <v>46</v>
      </c>
      <c r="L6" s="131">
        <v>81.75647514141113</v>
      </c>
    </row>
    <row r="7" spans="1:12" x14ac:dyDescent="0.25">
      <c r="A7" s="994"/>
      <c r="B7" s="1062"/>
      <c r="C7" s="62" t="s">
        <v>8</v>
      </c>
      <c r="D7" s="63">
        <v>2399</v>
      </c>
      <c r="E7" s="149">
        <f t="shared" ref="E7:E16" si="0">D7/$D$17*100</f>
        <v>3.5710032747841618</v>
      </c>
      <c r="F7" s="28"/>
      <c r="G7" s="28"/>
      <c r="H7" s="28"/>
      <c r="I7" s="37"/>
      <c r="K7" s="89" t="s">
        <v>8</v>
      </c>
      <c r="L7" s="113">
        <v>3.5710032747841618</v>
      </c>
    </row>
    <row r="8" spans="1:12" x14ac:dyDescent="0.25">
      <c r="A8" s="994"/>
      <c r="B8" s="1062"/>
      <c r="C8" s="62" t="s">
        <v>28</v>
      </c>
      <c r="D8" s="63">
        <v>2141</v>
      </c>
      <c r="E8" s="149">
        <f t="shared" si="0"/>
        <v>3.186960404882405</v>
      </c>
      <c r="F8" s="28"/>
      <c r="G8" s="28"/>
      <c r="H8" s="28"/>
      <c r="I8" s="37"/>
      <c r="K8" s="89" t="s">
        <v>28</v>
      </c>
      <c r="L8" s="113">
        <v>3.186960404882405</v>
      </c>
    </row>
    <row r="9" spans="1:12" ht="13.5" customHeight="1" x14ac:dyDescent="0.25">
      <c r="A9" s="994"/>
      <c r="B9" s="1062"/>
      <c r="C9" s="62" t="s">
        <v>126</v>
      </c>
      <c r="D9" s="63">
        <v>800</v>
      </c>
      <c r="E9" s="149">
        <f t="shared" si="0"/>
        <v>1.1908306043465318</v>
      </c>
      <c r="F9" s="28"/>
      <c r="G9" s="28"/>
      <c r="H9" s="38"/>
      <c r="I9" s="37"/>
      <c r="K9" s="89" t="s">
        <v>1158</v>
      </c>
      <c r="L9" s="113">
        <v>11</v>
      </c>
    </row>
    <row r="10" spans="1:12" x14ac:dyDescent="0.25">
      <c r="A10" s="994"/>
      <c r="B10" s="1062"/>
      <c r="C10" s="62" t="s">
        <v>41</v>
      </c>
      <c r="D10" s="63">
        <v>413</v>
      </c>
      <c r="E10" s="149">
        <f t="shared" si="0"/>
        <v>0.61476629949389694</v>
      </c>
      <c r="F10" s="32"/>
      <c r="G10" s="36"/>
      <c r="H10" s="28"/>
      <c r="I10" s="37"/>
      <c r="K10" s="89"/>
      <c r="L10" s="113">
        <f>SUM(L6:L9)</f>
        <v>99.51443882107769</v>
      </c>
    </row>
    <row r="11" spans="1:12" x14ac:dyDescent="0.25">
      <c r="A11" s="994"/>
      <c r="B11" s="1062"/>
      <c r="C11" s="62" t="s">
        <v>38</v>
      </c>
      <c r="D11" s="63">
        <v>399</v>
      </c>
      <c r="E11" s="149">
        <f t="shared" si="0"/>
        <v>0.59392676391783272</v>
      </c>
      <c r="F11" s="32"/>
      <c r="G11" s="36"/>
      <c r="H11" s="28"/>
      <c r="I11" s="37"/>
      <c r="K11" s="89"/>
      <c r="L11" s="113"/>
    </row>
    <row r="12" spans="1:12" x14ac:dyDescent="0.25">
      <c r="A12" s="994"/>
      <c r="B12" s="1062"/>
      <c r="C12" s="62" t="s">
        <v>11</v>
      </c>
      <c r="D12" s="63">
        <v>394</v>
      </c>
      <c r="E12" s="149">
        <f t="shared" si="0"/>
        <v>0.58648407264066693</v>
      </c>
      <c r="F12" s="32"/>
      <c r="G12" s="36"/>
      <c r="H12" s="28"/>
      <c r="I12" s="37"/>
      <c r="K12" s="89"/>
      <c r="L12" s="113"/>
    </row>
    <row r="13" spans="1:12" x14ac:dyDescent="0.25">
      <c r="A13" s="994"/>
      <c r="B13" s="1062"/>
      <c r="C13" s="62" t="s">
        <v>34</v>
      </c>
      <c r="D13" s="63">
        <v>319</v>
      </c>
      <c r="E13" s="149">
        <f t="shared" si="0"/>
        <v>0.4748437034831795</v>
      </c>
      <c r="F13" s="32"/>
      <c r="G13" s="36"/>
      <c r="H13" s="28"/>
      <c r="I13" s="37"/>
      <c r="K13" s="89"/>
      <c r="L13" s="113"/>
    </row>
    <row r="14" spans="1:12" x14ac:dyDescent="0.25">
      <c r="A14" s="994"/>
      <c r="B14" s="1062"/>
      <c r="C14" s="62" t="s">
        <v>19</v>
      </c>
      <c r="D14" s="63">
        <v>253</v>
      </c>
      <c r="E14" s="149">
        <f t="shared" si="0"/>
        <v>0.37660017862459066</v>
      </c>
      <c r="F14" s="32"/>
      <c r="G14" s="36"/>
      <c r="H14" s="28"/>
      <c r="I14" s="37"/>
      <c r="K14" s="89"/>
      <c r="L14" s="113"/>
    </row>
    <row r="15" spans="1:12" x14ac:dyDescent="0.25">
      <c r="A15" s="994"/>
      <c r="B15" s="1062"/>
      <c r="C15" s="62" t="s">
        <v>42</v>
      </c>
      <c r="D15" s="63">
        <v>234</v>
      </c>
      <c r="E15" s="149">
        <f t="shared" si="0"/>
        <v>0.34831795177136055</v>
      </c>
      <c r="F15" s="32"/>
      <c r="G15" s="36"/>
      <c r="H15" s="28"/>
      <c r="I15" s="37"/>
      <c r="K15" s="89"/>
      <c r="L15" s="113"/>
    </row>
    <row r="16" spans="1:12" s="19" customFormat="1" x14ac:dyDescent="0.25">
      <c r="A16" s="995"/>
      <c r="B16" s="1062"/>
      <c r="C16" s="135" t="s">
        <v>1078</v>
      </c>
      <c r="D16" s="1005">
        <v>4904</v>
      </c>
      <c r="E16" s="151">
        <f t="shared" si="0"/>
        <v>7.2997916046442386</v>
      </c>
      <c r="F16" s="172"/>
      <c r="G16" s="139"/>
      <c r="H16" s="139"/>
      <c r="I16" s="140"/>
      <c r="K16" s="147"/>
      <c r="L16" s="141"/>
    </row>
    <row r="17" spans="1:13" x14ac:dyDescent="0.25">
      <c r="A17" s="994"/>
      <c r="B17" s="1062"/>
      <c r="C17" s="64" t="s">
        <v>48</v>
      </c>
      <c r="D17" s="156">
        <v>67180</v>
      </c>
      <c r="E17" s="157">
        <f>D17/$D$17*100</f>
        <v>100</v>
      </c>
      <c r="F17" s="28"/>
      <c r="G17" s="28"/>
      <c r="H17" s="28"/>
      <c r="I17" s="37"/>
      <c r="K17" s="89"/>
      <c r="L17" s="120"/>
    </row>
    <row r="18" spans="1:13" x14ac:dyDescent="0.25">
      <c r="A18" s="993">
        <v>2</v>
      </c>
      <c r="B18" s="1061" t="s">
        <v>568</v>
      </c>
      <c r="C18" s="71" t="s">
        <v>46</v>
      </c>
      <c r="D18" s="1006">
        <v>32964</v>
      </c>
      <c r="E18" s="178">
        <f>D18/$D$30*100</f>
        <v>67.486948510594729</v>
      </c>
      <c r="F18" s="35"/>
      <c r="G18" s="35"/>
      <c r="H18" s="35"/>
      <c r="I18" s="20"/>
      <c r="K18" s="89" t="s">
        <v>46</v>
      </c>
      <c r="L18" s="112">
        <v>67.486948510594729</v>
      </c>
    </row>
    <row r="19" spans="1:13" x14ac:dyDescent="0.25">
      <c r="A19" s="994"/>
      <c r="B19" s="1062"/>
      <c r="C19" s="62" t="s">
        <v>32</v>
      </c>
      <c r="D19" s="63">
        <v>4571</v>
      </c>
      <c r="E19" s="149">
        <f t="shared" ref="E19:E27" si="1">D19/$D$30*100</f>
        <v>9.3581738151294918</v>
      </c>
      <c r="F19" s="28"/>
      <c r="G19" s="28"/>
      <c r="H19" s="28"/>
      <c r="I19" s="37"/>
      <c r="K19" s="89" t="s">
        <v>32</v>
      </c>
      <c r="L19" s="112">
        <v>9.3581738151294918</v>
      </c>
    </row>
    <row r="20" spans="1:13" x14ac:dyDescent="0.25">
      <c r="A20" s="994"/>
      <c r="B20" s="1062"/>
      <c r="C20" s="62" t="s">
        <v>13</v>
      </c>
      <c r="D20" s="63">
        <v>864</v>
      </c>
      <c r="E20" s="149">
        <f t="shared" si="1"/>
        <v>1.7688606817483878</v>
      </c>
      <c r="F20" s="28"/>
      <c r="G20" s="28"/>
      <c r="H20" s="28"/>
      <c r="I20" s="37"/>
      <c r="K20" s="89" t="s">
        <v>1158</v>
      </c>
      <c r="L20" s="112">
        <v>23</v>
      </c>
    </row>
    <row r="21" spans="1:13" x14ac:dyDescent="0.25">
      <c r="A21" s="994"/>
      <c r="B21" s="1062"/>
      <c r="C21" s="62" t="s">
        <v>17</v>
      </c>
      <c r="D21" s="63">
        <v>797</v>
      </c>
      <c r="E21" s="149">
        <f t="shared" si="1"/>
        <v>1.6316920872146585</v>
      </c>
      <c r="F21" s="28"/>
      <c r="G21" s="28"/>
      <c r="H21" s="28"/>
      <c r="I21" s="37"/>
      <c r="K21" s="89"/>
      <c r="L21" s="112">
        <f>SUM(L18:L20)</f>
        <v>99.845122325724219</v>
      </c>
    </row>
    <row r="22" spans="1:13" x14ac:dyDescent="0.25">
      <c r="A22" s="994"/>
      <c r="B22" s="1062"/>
      <c r="C22" s="62" t="s">
        <v>8</v>
      </c>
      <c r="D22" s="63">
        <v>670</v>
      </c>
      <c r="E22" s="149">
        <f t="shared" si="1"/>
        <v>1.3716859453372914</v>
      </c>
      <c r="F22" s="28"/>
      <c r="G22" s="28"/>
      <c r="H22" s="28"/>
      <c r="I22" s="37"/>
      <c r="K22" s="89"/>
      <c r="L22" s="112"/>
    </row>
    <row r="23" spans="1:13" x14ac:dyDescent="0.25">
      <c r="A23" s="994"/>
      <c r="B23" s="1062"/>
      <c r="C23" s="62" t="s">
        <v>125</v>
      </c>
      <c r="D23" s="63">
        <v>628</v>
      </c>
      <c r="E23" s="149">
        <f t="shared" si="1"/>
        <v>1.2856996621967449</v>
      </c>
      <c r="F23" s="28"/>
      <c r="G23" s="28"/>
      <c r="H23" s="28"/>
      <c r="I23" s="37"/>
      <c r="K23" s="89"/>
      <c r="L23" s="112"/>
    </row>
    <row r="24" spans="1:13" x14ac:dyDescent="0.25">
      <c r="A24" s="994"/>
      <c r="B24" s="1062"/>
      <c r="C24" s="62" t="s">
        <v>28</v>
      </c>
      <c r="D24" s="63">
        <v>604</v>
      </c>
      <c r="E24" s="149">
        <f t="shared" si="1"/>
        <v>1.2365646432592896</v>
      </c>
      <c r="F24" s="28"/>
      <c r="G24" s="28"/>
      <c r="H24" s="28"/>
      <c r="I24" s="37"/>
      <c r="K24" s="89"/>
      <c r="L24" s="112"/>
    </row>
    <row r="25" spans="1:13" x14ac:dyDescent="0.25">
      <c r="A25" s="994"/>
      <c r="B25" s="1062"/>
      <c r="C25" s="62" t="s">
        <v>18</v>
      </c>
      <c r="D25" s="63">
        <v>359</v>
      </c>
      <c r="E25" s="149">
        <f t="shared" si="1"/>
        <v>0.73497799160610089</v>
      </c>
      <c r="F25" s="28"/>
      <c r="G25" s="28"/>
      <c r="H25" s="28"/>
      <c r="I25" s="37"/>
    </row>
    <row r="26" spans="1:13" x14ac:dyDescent="0.25">
      <c r="A26" s="994"/>
      <c r="B26" s="1062"/>
      <c r="C26" s="62" t="s">
        <v>31</v>
      </c>
      <c r="D26" s="63">
        <v>227</v>
      </c>
      <c r="E26" s="149">
        <f t="shared" si="1"/>
        <v>0.46473538745009724</v>
      </c>
      <c r="F26" s="28"/>
      <c r="G26" s="28"/>
      <c r="H26" s="28"/>
      <c r="I26" s="37"/>
      <c r="K26" s="89"/>
      <c r="L26" s="130"/>
    </row>
    <row r="27" spans="1:13" x14ac:dyDescent="0.25">
      <c r="A27" s="994"/>
      <c r="B27" s="1062"/>
      <c r="C27" s="62" t="s">
        <v>42</v>
      </c>
      <c r="D27" s="63">
        <v>206</v>
      </c>
      <c r="E27" s="149">
        <f t="shared" si="1"/>
        <v>0.4217422458798239</v>
      </c>
      <c r="F27" s="28"/>
      <c r="G27" s="28"/>
      <c r="H27" s="28"/>
      <c r="I27" s="37"/>
      <c r="K27" s="89"/>
      <c r="L27" s="130"/>
    </row>
    <row r="28" spans="1:13" x14ac:dyDescent="0.25">
      <c r="A28" s="994"/>
      <c r="B28" s="1062"/>
      <c r="C28" s="62"/>
      <c r="D28" s="1007"/>
      <c r="E28" s="149"/>
      <c r="F28" s="28"/>
      <c r="G28" s="28"/>
      <c r="H28" s="28"/>
      <c r="I28" s="37"/>
      <c r="K28" s="89"/>
      <c r="L28" s="130"/>
    </row>
    <row r="29" spans="1:13" s="19" customFormat="1" x14ac:dyDescent="0.25">
      <c r="A29" s="995"/>
      <c r="B29" s="1062"/>
      <c r="C29" s="135" t="s">
        <v>1078</v>
      </c>
      <c r="D29" s="1008">
        <v>6955</v>
      </c>
      <c r="E29" s="151">
        <f>D29/$D$30*100</f>
        <v>14.238919029583377</v>
      </c>
      <c r="F29" s="139"/>
      <c r="G29" s="139"/>
      <c r="H29" s="139"/>
      <c r="I29" s="140"/>
      <c r="K29" s="147"/>
      <c r="L29" s="290"/>
      <c r="M29" s="18"/>
    </row>
    <row r="30" spans="1:13" x14ac:dyDescent="0.25">
      <c r="A30" s="994"/>
      <c r="B30" s="1062"/>
      <c r="C30" s="64" t="s">
        <v>48</v>
      </c>
      <c r="D30" s="156">
        <v>48845</v>
      </c>
      <c r="E30" s="179">
        <v>100</v>
      </c>
      <c r="F30" s="28"/>
      <c r="G30" s="28"/>
      <c r="H30" s="40"/>
      <c r="I30" s="41"/>
    </row>
    <row r="31" spans="1:13" x14ac:dyDescent="0.25">
      <c r="A31" s="993">
        <v>3</v>
      </c>
      <c r="B31" s="1061" t="s">
        <v>567</v>
      </c>
      <c r="C31" s="71" t="s">
        <v>46</v>
      </c>
      <c r="D31" s="1009">
        <v>15693</v>
      </c>
      <c r="E31" s="121">
        <f>D31/$D$43*100</f>
        <v>81.572928578854359</v>
      </c>
      <c r="F31" s="35"/>
      <c r="G31" s="20"/>
      <c r="H31" s="28"/>
      <c r="I31" s="37"/>
      <c r="K31" s="89" t="s">
        <v>46</v>
      </c>
      <c r="L31" s="112">
        <v>81.572928578854359</v>
      </c>
    </row>
    <row r="32" spans="1:13" x14ac:dyDescent="0.25">
      <c r="A32" s="994"/>
      <c r="B32" s="1062"/>
      <c r="C32" s="62" t="s">
        <v>8</v>
      </c>
      <c r="D32" s="63">
        <v>1661</v>
      </c>
      <c r="E32" s="105">
        <f t="shared" ref="E32:E42" si="2">D32/$D$43*100</f>
        <v>8.633953633433828</v>
      </c>
      <c r="F32" s="28"/>
      <c r="G32" s="37"/>
      <c r="H32" s="28"/>
      <c r="I32" s="37"/>
      <c r="K32" s="89" t="s">
        <v>8</v>
      </c>
      <c r="L32" s="112">
        <v>8.633953633433828</v>
      </c>
    </row>
    <row r="33" spans="1:13" x14ac:dyDescent="0.25">
      <c r="A33" s="994"/>
      <c r="B33" s="1062"/>
      <c r="C33" s="62" t="s">
        <v>28</v>
      </c>
      <c r="D33" s="63">
        <v>544</v>
      </c>
      <c r="E33" s="105">
        <f t="shared" si="2"/>
        <v>2.8277367709741137</v>
      </c>
      <c r="F33" s="28"/>
      <c r="G33" s="37"/>
      <c r="H33" s="28"/>
      <c r="I33" s="37"/>
      <c r="K33" s="89" t="s">
        <v>28</v>
      </c>
      <c r="L33" s="112">
        <v>2.8277367709741137</v>
      </c>
    </row>
    <row r="34" spans="1:13" x14ac:dyDescent="0.25">
      <c r="A34" s="994"/>
      <c r="B34" s="1062"/>
      <c r="C34" s="62" t="s">
        <v>36</v>
      </c>
      <c r="D34" s="63">
        <v>100</v>
      </c>
      <c r="E34" s="105">
        <f t="shared" si="2"/>
        <v>0.51980455348788857</v>
      </c>
      <c r="F34" s="28"/>
      <c r="G34" s="37"/>
      <c r="H34" s="28"/>
      <c r="I34" s="37"/>
      <c r="K34" s="89" t="s">
        <v>1158</v>
      </c>
      <c r="L34" s="112">
        <v>7</v>
      </c>
      <c r="M34" s="8"/>
    </row>
    <row r="35" spans="1:13" x14ac:dyDescent="0.25">
      <c r="A35" s="994"/>
      <c r="B35" s="1062"/>
      <c r="C35" s="62" t="s">
        <v>44</v>
      </c>
      <c r="D35" s="63">
        <v>61</v>
      </c>
      <c r="E35" s="105">
        <f t="shared" si="2"/>
        <v>0.317080777627612</v>
      </c>
      <c r="F35" s="28"/>
      <c r="G35" s="37"/>
      <c r="H35" s="28"/>
      <c r="I35" s="37"/>
      <c r="K35" s="89"/>
      <c r="L35" s="130">
        <f>SUM(L31:L34)</f>
        <v>100.03461898326231</v>
      </c>
    </row>
    <row r="36" spans="1:13" x14ac:dyDescent="0.25">
      <c r="A36" s="994"/>
      <c r="B36" s="1062"/>
      <c r="C36" s="62" t="s">
        <v>34</v>
      </c>
      <c r="D36" s="63">
        <v>54</v>
      </c>
      <c r="E36" s="105">
        <f t="shared" si="2"/>
        <v>0.28069445888345984</v>
      </c>
      <c r="F36" s="28"/>
      <c r="G36" s="37"/>
      <c r="H36" s="28"/>
      <c r="I36" s="37"/>
      <c r="K36" s="89"/>
      <c r="L36" s="130"/>
    </row>
    <row r="37" spans="1:13" x14ac:dyDescent="0.25">
      <c r="A37" s="994"/>
      <c r="B37" s="1062"/>
      <c r="C37" s="62" t="s">
        <v>111</v>
      </c>
      <c r="D37" s="63">
        <v>54</v>
      </c>
      <c r="E37" s="105">
        <f t="shared" si="2"/>
        <v>0.28069445888345984</v>
      </c>
      <c r="F37" s="28"/>
      <c r="G37" s="37"/>
      <c r="H37" s="28"/>
      <c r="I37" s="37"/>
      <c r="K37" s="89"/>
      <c r="L37" s="130"/>
    </row>
    <row r="38" spans="1:13" x14ac:dyDescent="0.25">
      <c r="A38" s="994"/>
      <c r="B38" s="1062"/>
      <c r="C38" s="62" t="s">
        <v>13</v>
      </c>
      <c r="D38" s="63">
        <v>41</v>
      </c>
      <c r="E38" s="105">
        <f t="shared" si="2"/>
        <v>0.21311986693003429</v>
      </c>
      <c r="F38" s="28"/>
      <c r="G38" s="37"/>
      <c r="H38" s="28"/>
      <c r="I38" s="37"/>
      <c r="K38" s="89"/>
      <c r="L38" s="130"/>
    </row>
    <row r="39" spans="1:13" x14ac:dyDescent="0.25">
      <c r="A39" s="994"/>
      <c r="B39" s="1062"/>
      <c r="C39" s="62" t="s">
        <v>31</v>
      </c>
      <c r="D39" s="63">
        <v>39</v>
      </c>
      <c r="E39" s="105">
        <f t="shared" si="2"/>
        <v>0.20272377586027657</v>
      </c>
      <c r="F39" s="28"/>
      <c r="G39" s="37"/>
      <c r="H39" s="28"/>
      <c r="I39" s="37"/>
      <c r="K39" s="89"/>
      <c r="L39" s="130"/>
    </row>
    <row r="40" spans="1:13" x14ac:dyDescent="0.25">
      <c r="A40" s="994"/>
      <c r="B40" s="1062"/>
      <c r="C40" s="62" t="s">
        <v>11</v>
      </c>
      <c r="D40" s="63">
        <v>39</v>
      </c>
      <c r="E40" s="105">
        <f t="shared" si="2"/>
        <v>0.20272377586027657</v>
      </c>
      <c r="F40" s="28"/>
      <c r="G40" s="37"/>
      <c r="H40" s="28"/>
      <c r="I40" s="37"/>
      <c r="K40" s="89"/>
      <c r="L40" s="130"/>
    </row>
    <row r="41" spans="1:13" x14ac:dyDescent="0.25">
      <c r="A41" s="994"/>
      <c r="B41" s="1062"/>
      <c r="C41" s="62"/>
      <c r="D41" s="1010"/>
      <c r="E41" s="105"/>
      <c r="F41" s="28"/>
      <c r="G41" s="37"/>
      <c r="H41" s="28"/>
      <c r="I41" s="37"/>
      <c r="K41" s="89"/>
      <c r="L41" s="130"/>
    </row>
    <row r="42" spans="1:13" s="19" customFormat="1" x14ac:dyDescent="0.25">
      <c r="A42" s="995"/>
      <c r="B42" s="1062"/>
      <c r="C42" s="135" t="s">
        <v>1078</v>
      </c>
      <c r="D42" s="286">
        <v>952</v>
      </c>
      <c r="E42" s="151">
        <f t="shared" si="2"/>
        <v>4.9485393492046992</v>
      </c>
      <c r="F42" s="139"/>
      <c r="G42" s="140"/>
      <c r="H42" s="139"/>
      <c r="I42" s="140"/>
      <c r="K42" s="147"/>
      <c r="L42" s="290"/>
    </row>
    <row r="43" spans="1:13" x14ac:dyDescent="0.25">
      <c r="A43" s="994"/>
      <c r="B43" s="1062"/>
      <c r="C43" s="64" t="s">
        <v>48</v>
      </c>
      <c r="D43" s="156">
        <v>19238</v>
      </c>
      <c r="E43" s="179">
        <v>100</v>
      </c>
      <c r="F43" s="28"/>
      <c r="G43" s="37"/>
      <c r="H43" s="28"/>
      <c r="I43" s="37"/>
    </row>
    <row r="44" spans="1:13" x14ac:dyDescent="0.25">
      <c r="A44" s="993">
        <v>4</v>
      </c>
      <c r="B44" s="1061" t="s">
        <v>545</v>
      </c>
      <c r="C44" s="174" t="s">
        <v>46</v>
      </c>
      <c r="D44" s="83">
        <v>11977</v>
      </c>
      <c r="E44" s="121">
        <f t="shared" ref="E44:E56" si="3">D44/$D$56*100</f>
        <v>92.272727272727266</v>
      </c>
      <c r="F44" s="35"/>
      <c r="G44" s="35"/>
      <c r="H44" s="35"/>
      <c r="I44" s="20"/>
      <c r="K44" s="82" t="s">
        <v>46</v>
      </c>
      <c r="L44" s="112">
        <v>92.3</v>
      </c>
    </row>
    <row r="45" spans="1:13" x14ac:dyDescent="0.25">
      <c r="A45" s="994"/>
      <c r="B45" s="1062"/>
      <c r="C45" s="62" t="s">
        <v>14</v>
      </c>
      <c r="D45" s="63">
        <v>112</v>
      </c>
      <c r="E45" s="105">
        <f t="shared" si="3"/>
        <v>0.86286594761171032</v>
      </c>
      <c r="F45" s="28"/>
      <c r="G45" s="28"/>
      <c r="H45" s="28"/>
      <c r="I45" s="37"/>
      <c r="K45" s="82" t="s">
        <v>1158</v>
      </c>
      <c r="L45" s="112">
        <v>7.7</v>
      </c>
    </row>
    <row r="46" spans="1:13" x14ac:dyDescent="0.25">
      <c r="A46" s="994"/>
      <c r="B46" s="1062"/>
      <c r="C46" s="62" t="s">
        <v>28</v>
      </c>
      <c r="D46" s="63">
        <v>102</v>
      </c>
      <c r="E46" s="105">
        <f t="shared" si="3"/>
        <v>0.78582434514637911</v>
      </c>
      <c r="F46" s="28"/>
      <c r="G46" s="28"/>
      <c r="H46" s="28"/>
      <c r="I46" s="37"/>
    </row>
    <row r="47" spans="1:13" x14ac:dyDescent="0.25">
      <c r="A47" s="994"/>
      <c r="B47" s="1062"/>
      <c r="C47" s="62" t="s">
        <v>8</v>
      </c>
      <c r="D47" s="63">
        <v>95</v>
      </c>
      <c r="E47" s="105">
        <f t="shared" si="3"/>
        <v>0.73189522342064717</v>
      </c>
      <c r="F47" s="28"/>
      <c r="G47" s="28"/>
      <c r="H47" s="28"/>
      <c r="I47" s="37"/>
    </row>
    <row r="48" spans="1:13" x14ac:dyDescent="0.25">
      <c r="A48" s="994"/>
      <c r="B48" s="1062"/>
      <c r="C48" s="62" t="s">
        <v>31</v>
      </c>
      <c r="D48" s="63">
        <v>63</v>
      </c>
      <c r="E48" s="105">
        <f t="shared" si="3"/>
        <v>0.48536209553158699</v>
      </c>
      <c r="F48" s="28"/>
      <c r="G48" s="28"/>
      <c r="H48" s="28"/>
      <c r="I48" s="37"/>
    </row>
    <row r="49" spans="1:12" x14ac:dyDescent="0.25">
      <c r="A49" s="994"/>
      <c r="B49" s="1062"/>
      <c r="C49" s="62" t="s">
        <v>9</v>
      </c>
      <c r="D49" s="63">
        <v>60</v>
      </c>
      <c r="E49" s="105">
        <f t="shared" si="3"/>
        <v>0.46224961479198773</v>
      </c>
      <c r="F49" s="28"/>
      <c r="G49" s="28"/>
      <c r="H49" s="28"/>
      <c r="I49" s="37"/>
    </row>
    <row r="50" spans="1:12" x14ac:dyDescent="0.25">
      <c r="A50" s="994"/>
      <c r="B50" s="1062"/>
      <c r="C50" s="62" t="s">
        <v>32</v>
      </c>
      <c r="D50" s="63">
        <v>42</v>
      </c>
      <c r="E50" s="105">
        <f t="shared" si="3"/>
        <v>0.32357473035439138</v>
      </c>
      <c r="F50" s="28"/>
      <c r="G50" s="28"/>
      <c r="H50" s="28"/>
      <c r="I50" s="37"/>
    </row>
    <row r="51" spans="1:12" x14ac:dyDescent="0.25">
      <c r="A51" s="994"/>
      <c r="B51" s="1062"/>
      <c r="C51" s="62" t="s">
        <v>20</v>
      </c>
      <c r="D51" s="63">
        <v>27</v>
      </c>
      <c r="E51" s="105">
        <f t="shared" si="3"/>
        <v>0.20801232665639446</v>
      </c>
      <c r="F51" s="28"/>
      <c r="G51" s="28"/>
      <c r="H51" s="28"/>
      <c r="I51" s="37"/>
    </row>
    <row r="52" spans="1:12" x14ac:dyDescent="0.25">
      <c r="A52" s="994"/>
      <c r="B52" s="1062"/>
      <c r="C52" s="62" t="s">
        <v>36</v>
      </c>
      <c r="D52" s="63">
        <v>24</v>
      </c>
      <c r="E52" s="105">
        <f t="shared" si="3"/>
        <v>0.18489984591679506</v>
      </c>
      <c r="F52" s="28"/>
      <c r="G52" s="28"/>
      <c r="H52" s="28"/>
      <c r="I52" s="37"/>
    </row>
    <row r="53" spans="1:12" x14ac:dyDescent="0.25">
      <c r="A53" s="994"/>
      <c r="B53" s="1062"/>
      <c r="C53" s="62" t="s">
        <v>44</v>
      </c>
      <c r="D53" s="63">
        <v>22</v>
      </c>
      <c r="E53" s="105">
        <f t="shared" si="3"/>
        <v>0.16949152542372881</v>
      </c>
      <c r="F53" s="28"/>
      <c r="G53" s="28"/>
      <c r="H53" s="28"/>
      <c r="I53" s="37"/>
    </row>
    <row r="54" spans="1:12" x14ac:dyDescent="0.25">
      <c r="A54" s="994"/>
      <c r="B54" s="1062"/>
      <c r="C54" s="62"/>
      <c r="D54" s="1010"/>
      <c r="E54" s="105"/>
      <c r="F54" s="28"/>
      <c r="G54" s="28"/>
      <c r="H54" s="28"/>
      <c r="I54" s="37"/>
    </row>
    <row r="55" spans="1:12" s="19" customFormat="1" x14ac:dyDescent="0.25">
      <c r="A55" s="995"/>
      <c r="B55" s="1062"/>
      <c r="C55" s="135" t="s">
        <v>1078</v>
      </c>
      <c r="D55" s="286">
        <v>456</v>
      </c>
      <c r="E55" s="151">
        <f t="shared" si="3"/>
        <v>3.5130970724191064</v>
      </c>
      <c r="F55" s="139"/>
      <c r="G55" s="139"/>
      <c r="H55" s="139"/>
      <c r="I55" s="140"/>
      <c r="K55" s="137"/>
      <c r="L55" s="137"/>
    </row>
    <row r="56" spans="1:12" x14ac:dyDescent="0.25">
      <c r="A56" s="996"/>
      <c r="B56" s="1063"/>
      <c r="C56" s="76" t="s">
        <v>48</v>
      </c>
      <c r="D56" s="1011">
        <v>12980</v>
      </c>
      <c r="E56" s="101">
        <f t="shared" si="3"/>
        <v>100</v>
      </c>
      <c r="F56" s="43"/>
      <c r="G56" s="40"/>
      <c r="H56" s="40"/>
      <c r="I56" s="41"/>
    </row>
    <row r="57" spans="1:12" x14ac:dyDescent="0.25">
      <c r="A57" s="997">
        <v>5</v>
      </c>
      <c r="B57" s="1061" t="s">
        <v>542</v>
      </c>
      <c r="C57" s="108" t="s">
        <v>46</v>
      </c>
      <c r="D57" s="190">
        <v>5623</v>
      </c>
      <c r="E57" s="121">
        <f>D57/$D$69*100</f>
        <v>93.591877496671103</v>
      </c>
      <c r="F57" s="28"/>
      <c r="G57" s="28"/>
      <c r="H57" s="28"/>
      <c r="I57" s="37"/>
      <c r="K57" s="82" t="s">
        <v>46</v>
      </c>
      <c r="L57" s="112">
        <v>93.6</v>
      </c>
    </row>
    <row r="58" spans="1:12" x14ac:dyDescent="0.25">
      <c r="A58" s="998"/>
      <c r="B58" s="1062"/>
      <c r="C58" s="62" t="s">
        <v>11</v>
      </c>
      <c r="D58" s="63">
        <v>123</v>
      </c>
      <c r="E58" s="105">
        <f t="shared" ref="E58:E66" si="4">D58/$D$69*100</f>
        <v>2.047270306258322</v>
      </c>
      <c r="F58" s="28"/>
      <c r="G58" s="28"/>
      <c r="H58" s="28"/>
      <c r="I58" s="37"/>
      <c r="K58" s="82" t="s">
        <v>11</v>
      </c>
      <c r="L58" s="112">
        <v>2</v>
      </c>
    </row>
    <row r="59" spans="1:12" x14ac:dyDescent="0.25">
      <c r="A59" s="998"/>
      <c r="B59" s="1062"/>
      <c r="C59" s="62" t="s">
        <v>41</v>
      </c>
      <c r="D59" s="63">
        <v>29</v>
      </c>
      <c r="E59" s="105">
        <f t="shared" si="4"/>
        <v>0.48268974700399464</v>
      </c>
      <c r="F59" s="28"/>
      <c r="G59" s="28"/>
      <c r="H59" s="28"/>
      <c r="I59" s="37"/>
      <c r="K59" s="82" t="s">
        <v>1158</v>
      </c>
      <c r="L59" s="112">
        <v>4.4000000000000004</v>
      </c>
    </row>
    <row r="60" spans="1:12" x14ac:dyDescent="0.25">
      <c r="A60" s="998"/>
      <c r="B60" s="1062"/>
      <c r="C60" s="62" t="s">
        <v>73</v>
      </c>
      <c r="D60" s="63">
        <v>23</v>
      </c>
      <c r="E60" s="105">
        <f t="shared" si="4"/>
        <v>0.38282290279627162</v>
      </c>
      <c r="F60" s="28"/>
      <c r="G60" s="28"/>
      <c r="H60" s="28"/>
      <c r="I60" s="37"/>
      <c r="L60" s="112">
        <f>SUM(L57:L59)</f>
        <v>100</v>
      </c>
    </row>
    <row r="61" spans="1:12" x14ac:dyDescent="0.25">
      <c r="A61" s="998"/>
      <c r="B61" s="1062"/>
      <c r="C61" s="62" t="s">
        <v>8</v>
      </c>
      <c r="D61" s="63">
        <v>14</v>
      </c>
      <c r="E61" s="105">
        <f t="shared" si="4"/>
        <v>0.2330226364846871</v>
      </c>
      <c r="F61" s="28"/>
      <c r="G61" s="28"/>
      <c r="H61" s="28"/>
      <c r="I61" s="37"/>
    </row>
    <row r="62" spans="1:12" x14ac:dyDescent="0.25">
      <c r="A62" s="998"/>
      <c r="B62" s="1062"/>
      <c r="C62" s="62" t="s">
        <v>31</v>
      </c>
      <c r="D62" s="63">
        <v>12</v>
      </c>
      <c r="E62" s="105">
        <f t="shared" si="4"/>
        <v>0.19973368841544609</v>
      </c>
      <c r="F62" s="28"/>
      <c r="G62" s="28"/>
      <c r="H62" s="28"/>
      <c r="I62" s="37"/>
    </row>
    <row r="63" spans="1:12" x14ac:dyDescent="0.25">
      <c r="A63" s="998"/>
      <c r="B63" s="1062"/>
      <c r="C63" s="62" t="s">
        <v>14</v>
      </c>
      <c r="D63" s="63">
        <v>11</v>
      </c>
      <c r="E63" s="105">
        <f t="shared" si="4"/>
        <v>0.18308921438082557</v>
      </c>
      <c r="F63" s="28"/>
      <c r="G63" s="28"/>
      <c r="H63" s="28"/>
      <c r="I63" s="37"/>
    </row>
    <row r="64" spans="1:12" x14ac:dyDescent="0.25">
      <c r="A64" s="998"/>
      <c r="B64" s="1062"/>
      <c r="C64" s="62" t="s">
        <v>28</v>
      </c>
      <c r="D64" s="63">
        <v>6</v>
      </c>
      <c r="E64" s="105">
        <f t="shared" si="4"/>
        <v>9.9866844207723043E-2</v>
      </c>
      <c r="F64" s="28"/>
      <c r="G64" s="28"/>
      <c r="H64" s="28"/>
      <c r="I64" s="37"/>
    </row>
    <row r="65" spans="1:12" x14ac:dyDescent="0.25">
      <c r="A65" s="998"/>
      <c r="B65" s="1062"/>
      <c r="C65" s="62" t="s">
        <v>44</v>
      </c>
      <c r="D65" s="63">
        <v>5</v>
      </c>
      <c r="E65" s="105">
        <f t="shared" si="4"/>
        <v>8.3222370173102522E-2</v>
      </c>
      <c r="F65" s="28"/>
      <c r="G65" s="28"/>
      <c r="H65" s="28"/>
      <c r="I65" s="37"/>
    </row>
    <row r="66" spans="1:12" x14ac:dyDescent="0.25">
      <c r="A66" s="998"/>
      <c r="B66" s="1062"/>
      <c r="C66" s="62" t="s">
        <v>34</v>
      </c>
      <c r="D66" s="63">
        <v>5</v>
      </c>
      <c r="E66" s="105">
        <f t="shared" si="4"/>
        <v>8.3222370173102522E-2</v>
      </c>
      <c r="F66" s="28"/>
      <c r="G66" s="28"/>
      <c r="H66" s="28"/>
      <c r="I66" s="37"/>
    </row>
    <row r="67" spans="1:12" x14ac:dyDescent="0.25">
      <c r="A67" s="998"/>
      <c r="B67" s="1062"/>
      <c r="C67" s="62"/>
      <c r="D67" s="1010"/>
      <c r="E67" s="105"/>
      <c r="F67" s="28"/>
      <c r="G67" s="28"/>
      <c r="H67" s="28"/>
      <c r="I67" s="37"/>
      <c r="J67" s="8"/>
    </row>
    <row r="68" spans="1:12" s="19" customFormat="1" x14ac:dyDescent="0.25">
      <c r="A68" s="999"/>
      <c r="B68" s="1062"/>
      <c r="C68" s="135" t="s">
        <v>1078</v>
      </c>
      <c r="D68" s="286">
        <v>157</v>
      </c>
      <c r="E68" s="151">
        <f>D68/$D$69*100</f>
        <v>2.6131824234354193</v>
      </c>
      <c r="F68" s="173"/>
      <c r="G68" s="139"/>
      <c r="H68" s="139"/>
      <c r="I68" s="140"/>
      <c r="K68" s="137"/>
      <c r="L68" s="137"/>
    </row>
    <row r="69" spans="1:12" x14ac:dyDescent="0.25">
      <c r="A69" s="998"/>
      <c r="B69" s="1062"/>
      <c r="C69" s="64" t="s">
        <v>48</v>
      </c>
      <c r="D69" s="156">
        <v>6008</v>
      </c>
      <c r="E69" s="179">
        <f>D69/$D$69*100</f>
        <v>100</v>
      </c>
      <c r="F69" s="40"/>
      <c r="G69" s="40"/>
      <c r="H69" s="40"/>
      <c r="I69" s="41"/>
    </row>
    <row r="70" spans="1:12" x14ac:dyDescent="0.25">
      <c r="A70" s="993">
        <v>6</v>
      </c>
      <c r="B70" s="1061" t="s">
        <v>539</v>
      </c>
      <c r="C70" s="108" t="s">
        <v>46</v>
      </c>
      <c r="D70" s="190">
        <v>4150</v>
      </c>
      <c r="E70" s="121">
        <f>D70/$D$82*100</f>
        <v>81.388507550500094</v>
      </c>
      <c r="F70" s="35"/>
      <c r="G70" s="35"/>
      <c r="H70" s="35"/>
      <c r="I70" s="20"/>
      <c r="K70" s="82" t="s">
        <v>46</v>
      </c>
      <c r="L70" s="112">
        <v>81.400000000000006</v>
      </c>
    </row>
    <row r="71" spans="1:12" x14ac:dyDescent="0.25">
      <c r="A71" s="994"/>
      <c r="B71" s="1062"/>
      <c r="C71" s="62" t="s">
        <v>32</v>
      </c>
      <c r="D71" s="63">
        <v>163</v>
      </c>
      <c r="E71" s="105">
        <f t="shared" ref="E71:E79" si="5">D71/$D$82*100</f>
        <v>3.1967052363208475</v>
      </c>
      <c r="F71" s="28"/>
      <c r="G71" s="28"/>
      <c r="H71" s="28"/>
      <c r="I71" s="37"/>
      <c r="K71" s="82" t="s">
        <v>32</v>
      </c>
      <c r="L71" s="112">
        <v>3.2</v>
      </c>
    </row>
    <row r="72" spans="1:12" x14ac:dyDescent="0.25">
      <c r="A72" s="994"/>
      <c r="B72" s="1062"/>
      <c r="C72" s="62" t="s">
        <v>41</v>
      </c>
      <c r="D72" s="63">
        <v>129</v>
      </c>
      <c r="E72" s="105">
        <f t="shared" si="5"/>
        <v>2.5299078250637383</v>
      </c>
      <c r="F72" s="28"/>
      <c r="G72" s="28"/>
      <c r="H72" s="28"/>
      <c r="I72" s="37"/>
      <c r="K72" s="82" t="s">
        <v>1073</v>
      </c>
      <c r="L72" s="112">
        <v>2.5</v>
      </c>
    </row>
    <row r="73" spans="1:12" x14ac:dyDescent="0.25">
      <c r="A73" s="994"/>
      <c r="B73" s="1062"/>
      <c r="C73" s="62" t="s">
        <v>28</v>
      </c>
      <c r="D73" s="63">
        <v>85</v>
      </c>
      <c r="E73" s="105">
        <f t="shared" si="5"/>
        <v>1.6669935281427732</v>
      </c>
      <c r="F73" s="28"/>
      <c r="G73" s="28"/>
      <c r="H73" s="28"/>
      <c r="I73" s="37"/>
      <c r="K73" s="82" t="s">
        <v>1158</v>
      </c>
      <c r="L73" s="112">
        <v>12.9</v>
      </c>
    </row>
    <row r="74" spans="1:12" x14ac:dyDescent="0.25">
      <c r="A74" s="994"/>
      <c r="B74" s="1062"/>
      <c r="C74" s="62" t="s">
        <v>36</v>
      </c>
      <c r="D74" s="63">
        <v>76</v>
      </c>
      <c r="E74" s="105">
        <f t="shared" si="5"/>
        <v>1.490488331045303</v>
      </c>
      <c r="F74" s="28"/>
      <c r="G74" s="28"/>
      <c r="H74" s="28"/>
      <c r="I74" s="37"/>
      <c r="L74" s="112">
        <f>SUM(L70:L73)</f>
        <v>100.00000000000001</v>
      </c>
    </row>
    <row r="75" spans="1:12" x14ac:dyDescent="0.25">
      <c r="A75" s="994"/>
      <c r="B75" s="1062"/>
      <c r="C75" s="62" t="s">
        <v>8</v>
      </c>
      <c r="D75" s="63">
        <v>62</v>
      </c>
      <c r="E75" s="105">
        <f t="shared" si="5"/>
        <v>1.2159246911159052</v>
      </c>
      <c r="F75" s="28"/>
      <c r="G75" s="28"/>
      <c r="H75" s="28"/>
      <c r="I75" s="37"/>
    </row>
    <row r="76" spans="1:12" x14ac:dyDescent="0.25">
      <c r="A76" s="994"/>
      <c r="B76" s="1062"/>
      <c r="C76" s="62" t="s">
        <v>13</v>
      </c>
      <c r="D76" s="63">
        <v>37</v>
      </c>
      <c r="E76" s="105">
        <f t="shared" si="5"/>
        <v>0.72563247695626587</v>
      </c>
      <c r="F76" s="28"/>
      <c r="G76" s="28"/>
      <c r="H76" s="28"/>
      <c r="I76" s="37"/>
    </row>
    <row r="77" spans="1:12" x14ac:dyDescent="0.25">
      <c r="A77" s="994"/>
      <c r="B77" s="1062"/>
      <c r="C77" s="62" t="s">
        <v>44</v>
      </c>
      <c r="D77" s="63">
        <v>30</v>
      </c>
      <c r="E77" s="105">
        <f t="shared" si="5"/>
        <v>0.58835065699156697</v>
      </c>
      <c r="F77" s="28"/>
      <c r="G77" s="28"/>
      <c r="H77" s="28"/>
      <c r="I77" s="37"/>
    </row>
    <row r="78" spans="1:12" x14ac:dyDescent="0.25">
      <c r="A78" s="994"/>
      <c r="B78" s="1062"/>
      <c r="C78" s="62" t="s">
        <v>25</v>
      </c>
      <c r="D78" s="63">
        <v>27</v>
      </c>
      <c r="E78" s="105">
        <f t="shared" si="5"/>
        <v>0.52951559129241033</v>
      </c>
      <c r="F78" s="28"/>
      <c r="G78" s="28"/>
      <c r="H78" s="28"/>
      <c r="I78" s="37"/>
    </row>
    <row r="79" spans="1:12" x14ac:dyDescent="0.25">
      <c r="A79" s="994"/>
      <c r="B79" s="1062"/>
      <c r="C79" s="62" t="s">
        <v>14</v>
      </c>
      <c r="D79" s="63">
        <v>23</v>
      </c>
      <c r="E79" s="105">
        <f t="shared" si="5"/>
        <v>0.45106883702686801</v>
      </c>
      <c r="F79" s="28"/>
      <c r="G79" s="28"/>
      <c r="H79" s="28"/>
      <c r="I79" s="37"/>
    </row>
    <row r="80" spans="1:12" x14ac:dyDescent="0.25">
      <c r="A80" s="994"/>
      <c r="B80" s="1062"/>
      <c r="C80" s="62"/>
      <c r="D80" s="1010"/>
      <c r="E80" s="105"/>
      <c r="F80" s="28"/>
      <c r="G80" s="28"/>
      <c r="H80" s="28"/>
      <c r="I80" s="37"/>
    </row>
    <row r="81" spans="1:12" s="19" customFormat="1" x14ac:dyDescent="0.25">
      <c r="A81" s="995"/>
      <c r="B81" s="1062"/>
      <c r="C81" s="135" t="s">
        <v>1078</v>
      </c>
      <c r="D81" s="286">
        <v>317</v>
      </c>
      <c r="E81" s="151">
        <f>D81/$D$82*100</f>
        <v>6.2169052755442245</v>
      </c>
      <c r="F81" s="173"/>
      <c r="G81" s="139"/>
      <c r="H81" s="139"/>
      <c r="I81" s="140"/>
      <c r="K81" s="137"/>
      <c r="L81" s="137"/>
    </row>
    <row r="82" spans="1:12" x14ac:dyDescent="0.25">
      <c r="A82" s="994"/>
      <c r="B82" s="1062"/>
      <c r="C82" s="64" t="s">
        <v>48</v>
      </c>
      <c r="D82" s="156">
        <v>5099</v>
      </c>
      <c r="E82" s="179">
        <f>D82/$D$82*100</f>
        <v>100</v>
      </c>
      <c r="F82" s="40"/>
      <c r="G82" s="40"/>
      <c r="H82" s="40"/>
      <c r="I82" s="41"/>
    </row>
    <row r="83" spans="1:12" x14ac:dyDescent="0.25">
      <c r="A83" s="993">
        <v>7</v>
      </c>
      <c r="B83" s="1061" t="s">
        <v>537</v>
      </c>
      <c r="C83" s="174" t="s">
        <v>46</v>
      </c>
      <c r="D83" s="190">
        <v>1421</v>
      </c>
      <c r="E83" s="121">
        <f>D83/$D$95*100</f>
        <v>31.196487376509332</v>
      </c>
      <c r="F83" s="35"/>
      <c r="G83" s="35"/>
      <c r="H83" s="35"/>
      <c r="I83" s="20"/>
      <c r="K83" s="82" t="s">
        <v>46</v>
      </c>
      <c r="L83" s="112">
        <v>31.196487376509332</v>
      </c>
    </row>
    <row r="84" spans="1:12" x14ac:dyDescent="0.25">
      <c r="A84" s="994"/>
      <c r="B84" s="1062"/>
      <c r="C84" s="62" t="s">
        <v>39</v>
      </c>
      <c r="D84" s="63">
        <v>775</v>
      </c>
      <c r="E84" s="105">
        <f t="shared" ref="E84:E94" si="6">D84/$D$95*100</f>
        <v>17.014270032930845</v>
      </c>
      <c r="F84" s="28"/>
      <c r="G84" s="28"/>
      <c r="H84" s="28"/>
      <c r="I84" s="37"/>
      <c r="K84" s="82" t="s">
        <v>39</v>
      </c>
      <c r="L84" s="112">
        <v>17.014270032930845</v>
      </c>
    </row>
    <row r="85" spans="1:12" x14ac:dyDescent="0.25">
      <c r="A85" s="994"/>
      <c r="B85" s="1062"/>
      <c r="C85" s="62" t="s">
        <v>42</v>
      </c>
      <c r="D85" s="63">
        <v>429</v>
      </c>
      <c r="E85" s="105">
        <f t="shared" si="6"/>
        <v>9.4182217343578483</v>
      </c>
      <c r="F85" s="28"/>
      <c r="G85" s="28"/>
      <c r="H85" s="28"/>
      <c r="I85" s="37"/>
      <c r="K85" s="82" t="s">
        <v>42</v>
      </c>
      <c r="L85" s="112">
        <v>9.4182217343578483</v>
      </c>
    </row>
    <row r="86" spans="1:12" x14ac:dyDescent="0.25">
      <c r="A86" s="994"/>
      <c r="B86" s="1062"/>
      <c r="C86" s="62" t="s">
        <v>37</v>
      </c>
      <c r="D86" s="63">
        <v>396</v>
      </c>
      <c r="E86" s="105">
        <f t="shared" si="6"/>
        <v>8.6937431394072444</v>
      </c>
      <c r="F86" s="28"/>
      <c r="G86" s="28"/>
      <c r="H86" s="28"/>
      <c r="I86" s="37"/>
      <c r="K86" s="82" t="s">
        <v>37</v>
      </c>
      <c r="L86" s="112">
        <v>8.6937431394072444</v>
      </c>
    </row>
    <row r="87" spans="1:12" x14ac:dyDescent="0.25">
      <c r="A87" s="994"/>
      <c r="B87" s="1062"/>
      <c r="C87" s="62" t="s">
        <v>3</v>
      </c>
      <c r="D87" s="63">
        <v>170</v>
      </c>
      <c r="E87" s="105">
        <f t="shared" si="6"/>
        <v>3.7321624588364433</v>
      </c>
      <c r="F87" s="28"/>
      <c r="G87" s="28"/>
      <c r="H87" s="28"/>
      <c r="I87" s="37"/>
      <c r="K87" s="82" t="s">
        <v>3</v>
      </c>
      <c r="L87" s="112">
        <v>3.7321624588364433</v>
      </c>
    </row>
    <row r="88" spans="1:12" x14ac:dyDescent="0.25">
      <c r="A88" s="994"/>
      <c r="B88" s="1062"/>
      <c r="C88" s="62" t="s">
        <v>126</v>
      </c>
      <c r="D88" s="63">
        <v>164</v>
      </c>
      <c r="E88" s="105">
        <f t="shared" si="6"/>
        <v>3.6004390779363336</v>
      </c>
      <c r="F88" s="28"/>
      <c r="G88" s="28"/>
      <c r="H88" s="28"/>
      <c r="I88" s="37"/>
      <c r="K88" s="82" t="s">
        <v>229</v>
      </c>
      <c r="L88" s="112">
        <v>3.6004390779363336</v>
      </c>
    </row>
    <row r="89" spans="1:12" x14ac:dyDescent="0.25">
      <c r="A89" s="994"/>
      <c r="B89" s="1062"/>
      <c r="C89" s="62" t="s">
        <v>19</v>
      </c>
      <c r="D89" s="63">
        <v>146</v>
      </c>
      <c r="E89" s="105">
        <f t="shared" si="6"/>
        <v>3.2052689352360044</v>
      </c>
      <c r="F89" s="28"/>
      <c r="G89" s="28"/>
      <c r="H89" s="28"/>
      <c r="I89" s="37"/>
      <c r="K89" s="82" t="s">
        <v>19</v>
      </c>
      <c r="L89" s="112">
        <v>3.2052689352360044</v>
      </c>
    </row>
    <row r="90" spans="1:12" x14ac:dyDescent="0.25">
      <c r="A90" s="994"/>
      <c r="B90" s="1062"/>
      <c r="C90" s="62" t="s">
        <v>125</v>
      </c>
      <c r="D90" s="63">
        <v>137</v>
      </c>
      <c r="E90" s="105">
        <f t="shared" si="6"/>
        <v>3.0076838638858399</v>
      </c>
      <c r="F90" s="28"/>
      <c r="G90" s="28"/>
      <c r="H90" s="28"/>
      <c r="I90" s="37"/>
      <c r="K90" s="82" t="s">
        <v>125</v>
      </c>
      <c r="L90" s="112">
        <v>3.0076838638858399</v>
      </c>
    </row>
    <row r="91" spans="1:12" x14ac:dyDescent="0.25">
      <c r="A91" s="994"/>
      <c r="B91" s="1062"/>
      <c r="C91" s="62" t="s">
        <v>22</v>
      </c>
      <c r="D91" s="63">
        <v>129</v>
      </c>
      <c r="E91" s="105">
        <f t="shared" si="6"/>
        <v>2.8320526893523601</v>
      </c>
      <c r="F91" s="28"/>
      <c r="G91" s="28"/>
      <c r="H91" s="28"/>
      <c r="I91" s="37"/>
      <c r="K91" s="82" t="s">
        <v>1158</v>
      </c>
      <c r="L91" s="112">
        <v>20.100000000000001</v>
      </c>
    </row>
    <row r="92" spans="1:12" x14ac:dyDescent="0.25">
      <c r="A92" s="994"/>
      <c r="B92" s="1062"/>
      <c r="C92" s="62" t="s">
        <v>25</v>
      </c>
      <c r="D92" s="63">
        <v>120</v>
      </c>
      <c r="E92" s="105">
        <f t="shared" si="6"/>
        <v>2.6344676180021951</v>
      </c>
      <c r="F92" s="28"/>
      <c r="G92" s="28"/>
      <c r="H92" s="28"/>
      <c r="I92" s="37"/>
      <c r="L92" s="112">
        <f>SUM(L83:L91)</f>
        <v>99.968276619099896</v>
      </c>
    </row>
    <row r="93" spans="1:12" x14ac:dyDescent="0.25">
      <c r="A93" s="994"/>
      <c r="B93" s="1062"/>
      <c r="C93" s="62" t="s">
        <v>38</v>
      </c>
      <c r="D93" s="63">
        <v>120</v>
      </c>
      <c r="E93" s="105">
        <f t="shared" si="6"/>
        <v>2.6344676180021951</v>
      </c>
      <c r="F93" s="28"/>
      <c r="G93" s="28"/>
      <c r="H93" s="28"/>
      <c r="I93" s="37"/>
    </row>
    <row r="94" spans="1:12" s="19" customFormat="1" x14ac:dyDescent="0.25">
      <c r="A94" s="995"/>
      <c r="B94" s="1062"/>
      <c r="C94" s="135" t="s">
        <v>1078</v>
      </c>
      <c r="D94" s="286">
        <v>548</v>
      </c>
      <c r="E94" s="151">
        <f t="shared" si="6"/>
        <v>12.030735455543359</v>
      </c>
      <c r="F94" s="173">
        <f>SUM(E91:E94)</f>
        <v>20.131723380900112</v>
      </c>
      <c r="G94" s="139"/>
      <c r="H94" s="139"/>
      <c r="I94" s="140"/>
      <c r="K94" s="137"/>
      <c r="L94" s="137"/>
    </row>
    <row r="95" spans="1:12" x14ac:dyDescent="0.25">
      <c r="A95" s="994"/>
      <c r="B95" s="1062"/>
      <c r="C95" s="64" t="s">
        <v>48</v>
      </c>
      <c r="D95" s="156">
        <v>4555</v>
      </c>
      <c r="E95" s="179">
        <f>D95/$D$95*100</f>
        <v>100</v>
      </c>
      <c r="F95" s="40"/>
      <c r="G95" s="40"/>
      <c r="H95" s="40"/>
      <c r="I95" s="41"/>
    </row>
    <row r="96" spans="1:12" x14ac:dyDescent="0.25">
      <c r="A96" s="993">
        <v>8</v>
      </c>
      <c r="B96" s="1061" t="s">
        <v>961</v>
      </c>
      <c r="C96" s="71" t="s">
        <v>46</v>
      </c>
      <c r="D96" s="1009">
        <v>2605</v>
      </c>
      <c r="E96" s="121">
        <f>D96/$D$108*100</f>
        <v>61.935330480266281</v>
      </c>
      <c r="F96" s="35"/>
      <c r="G96" s="35"/>
      <c r="H96" s="35"/>
      <c r="I96" s="20"/>
      <c r="K96" s="82" t="s">
        <v>46</v>
      </c>
      <c r="L96" s="112">
        <v>61.935330480266281</v>
      </c>
    </row>
    <row r="97" spans="1:21" x14ac:dyDescent="0.25">
      <c r="A97" s="994"/>
      <c r="B97" s="1062"/>
      <c r="C97" s="62" t="s">
        <v>12</v>
      </c>
      <c r="D97" s="63">
        <v>1224</v>
      </c>
      <c r="E97" s="105">
        <f t="shared" ref="E97:E105" si="7">D97/$D$108*100</f>
        <v>29.101283880171184</v>
      </c>
      <c r="F97" s="28"/>
      <c r="G97" s="28"/>
      <c r="H97" s="28"/>
      <c r="I97" s="37"/>
      <c r="K97" s="82" t="s">
        <v>12</v>
      </c>
      <c r="L97" s="112">
        <v>29.101283880171184</v>
      </c>
    </row>
    <row r="98" spans="1:21" x14ac:dyDescent="0.25">
      <c r="A98" s="994"/>
      <c r="B98" s="1062"/>
      <c r="C98" s="62" t="s">
        <v>91</v>
      </c>
      <c r="D98" s="63">
        <v>101</v>
      </c>
      <c r="E98" s="105">
        <f t="shared" si="7"/>
        <v>2.4013314312886354</v>
      </c>
      <c r="F98" s="28"/>
      <c r="G98" s="28"/>
      <c r="H98" s="28"/>
      <c r="I98" s="37"/>
      <c r="K98" s="82" t="s">
        <v>91</v>
      </c>
      <c r="L98" s="112">
        <v>2.4013314312886354</v>
      </c>
    </row>
    <row r="99" spans="1:21" x14ac:dyDescent="0.25">
      <c r="A99" s="994"/>
      <c r="B99" s="1062"/>
      <c r="C99" s="62" t="s">
        <v>8</v>
      </c>
      <c r="D99" s="63">
        <v>13</v>
      </c>
      <c r="E99" s="105">
        <f t="shared" si="7"/>
        <v>0.30908226343319067</v>
      </c>
      <c r="F99" s="28"/>
      <c r="G99" s="28"/>
      <c r="H99" s="28"/>
      <c r="I99" s="37"/>
      <c r="K99" s="82" t="s">
        <v>1158</v>
      </c>
      <c r="L99" s="112">
        <v>6.6</v>
      </c>
    </row>
    <row r="100" spans="1:21" x14ac:dyDescent="0.25">
      <c r="A100" s="994"/>
      <c r="B100" s="1062"/>
      <c r="C100" s="62" t="s">
        <v>28</v>
      </c>
      <c r="D100" s="63">
        <v>11</v>
      </c>
      <c r="E100" s="105">
        <f t="shared" si="7"/>
        <v>0.26153114598193056</v>
      </c>
      <c r="F100" s="28"/>
      <c r="G100" s="28"/>
      <c r="H100" s="28"/>
      <c r="I100" s="37"/>
      <c r="L100" s="112">
        <f>SUM(L96:L99)</f>
        <v>100.0379457917261</v>
      </c>
    </row>
    <row r="101" spans="1:21" x14ac:dyDescent="0.25">
      <c r="A101" s="994"/>
      <c r="B101" s="1062"/>
      <c r="C101" s="62" t="s">
        <v>41</v>
      </c>
      <c r="D101" s="63">
        <v>8</v>
      </c>
      <c r="E101" s="105">
        <f t="shared" si="7"/>
        <v>0.19020446980504041</v>
      </c>
      <c r="F101" s="28"/>
      <c r="G101" s="28"/>
      <c r="H101" s="28"/>
      <c r="I101" s="37"/>
    </row>
    <row r="102" spans="1:21" x14ac:dyDescent="0.25">
      <c r="A102" s="994"/>
      <c r="B102" s="1062"/>
      <c r="C102" s="62" t="s">
        <v>126</v>
      </c>
      <c r="D102" s="63">
        <v>7</v>
      </c>
      <c r="E102" s="105">
        <f t="shared" si="7"/>
        <v>0.16642891107941038</v>
      </c>
      <c r="F102" s="28"/>
      <c r="G102" s="28"/>
      <c r="H102" s="28"/>
      <c r="I102" s="37"/>
    </row>
    <row r="103" spans="1:21" x14ac:dyDescent="0.25">
      <c r="A103" s="994"/>
      <c r="B103" s="1062"/>
      <c r="C103" s="62" t="s">
        <v>13</v>
      </c>
      <c r="D103" s="63">
        <v>7</v>
      </c>
      <c r="E103" s="105">
        <f t="shared" si="7"/>
        <v>0.16642891107941038</v>
      </c>
      <c r="F103" s="28"/>
      <c r="G103" s="28"/>
      <c r="H103" s="28"/>
      <c r="I103" s="37"/>
    </row>
    <row r="104" spans="1:21" x14ac:dyDescent="0.25">
      <c r="A104" s="994"/>
      <c r="B104" s="1062"/>
      <c r="C104" s="62" t="s">
        <v>10</v>
      </c>
      <c r="D104" s="63">
        <v>7</v>
      </c>
      <c r="E104" s="105">
        <f t="shared" si="7"/>
        <v>0.16642891107941038</v>
      </c>
      <c r="F104" s="28"/>
      <c r="G104" s="28"/>
      <c r="H104" s="28"/>
      <c r="I104" s="37"/>
    </row>
    <row r="105" spans="1:21" x14ac:dyDescent="0.25">
      <c r="A105" s="994"/>
      <c r="B105" s="1062"/>
      <c r="C105" s="62" t="s">
        <v>11</v>
      </c>
      <c r="D105" s="63">
        <v>6</v>
      </c>
      <c r="E105" s="105">
        <f t="shared" si="7"/>
        <v>0.14265335235378032</v>
      </c>
      <c r="F105" s="28"/>
      <c r="G105" s="28"/>
      <c r="H105" s="28"/>
      <c r="I105" s="37"/>
    </row>
    <row r="106" spans="1:21" x14ac:dyDescent="0.25">
      <c r="A106" s="994"/>
      <c r="B106" s="1062"/>
      <c r="C106" s="62"/>
      <c r="D106" s="1010"/>
      <c r="E106" s="105"/>
      <c r="F106" s="28"/>
      <c r="G106" s="28"/>
      <c r="H106" s="28"/>
      <c r="I106" s="37"/>
    </row>
    <row r="107" spans="1:21" s="19" customFormat="1" x14ac:dyDescent="0.25">
      <c r="A107" s="995"/>
      <c r="B107" s="1062"/>
      <c r="C107" s="135" t="s">
        <v>1078</v>
      </c>
      <c r="D107" s="286">
        <v>217</v>
      </c>
      <c r="E107" s="151">
        <f>D107/$D$108*100</f>
        <v>5.1592962434617213</v>
      </c>
      <c r="F107" s="173"/>
      <c r="G107" s="139"/>
      <c r="H107" s="139"/>
      <c r="I107" s="140"/>
      <c r="K107" s="137"/>
      <c r="L107" s="137"/>
    </row>
    <row r="108" spans="1:21" x14ac:dyDescent="0.25">
      <c r="A108" s="994"/>
      <c r="B108" s="1062"/>
      <c r="C108" s="142" t="s">
        <v>48</v>
      </c>
      <c r="D108" s="156">
        <v>4206</v>
      </c>
      <c r="E108" s="179">
        <f>D108/$D$108*100</f>
        <v>100</v>
      </c>
      <c r="F108" s="40"/>
      <c r="G108" s="40"/>
      <c r="H108" s="40"/>
      <c r="I108" s="41"/>
    </row>
    <row r="109" spans="1:21" x14ac:dyDescent="0.25">
      <c r="A109" s="993">
        <v>9</v>
      </c>
      <c r="B109" s="1061" t="s">
        <v>546</v>
      </c>
      <c r="C109" s="71" t="s">
        <v>46</v>
      </c>
      <c r="D109" s="1009">
        <v>509</v>
      </c>
      <c r="E109" s="121">
        <f>D109/$D$121*100</f>
        <v>14.269694421082141</v>
      </c>
      <c r="F109" s="35"/>
      <c r="G109" s="35"/>
      <c r="H109" s="35"/>
      <c r="I109" s="20"/>
    </row>
    <row r="110" spans="1:21" x14ac:dyDescent="0.25">
      <c r="A110" s="994"/>
      <c r="B110" s="1062"/>
      <c r="C110" s="62" t="s">
        <v>13</v>
      </c>
      <c r="D110" s="63">
        <v>1517</v>
      </c>
      <c r="E110" s="105">
        <f t="shared" ref="E110:E118" si="8">D110/$D$121*100</f>
        <v>42.528735632183903</v>
      </c>
      <c r="F110" s="28"/>
      <c r="G110" s="28"/>
      <c r="H110" s="28"/>
      <c r="I110" s="37"/>
      <c r="M110" s="28"/>
      <c r="N110" s="28"/>
      <c r="O110" s="28"/>
      <c r="P110" s="28"/>
      <c r="Q110" s="28"/>
      <c r="R110" s="28"/>
      <c r="S110" s="28"/>
      <c r="T110" s="28"/>
      <c r="U110" s="28"/>
    </row>
    <row r="111" spans="1:21" x14ac:dyDescent="0.25">
      <c r="A111" s="994"/>
      <c r="B111" s="1062"/>
      <c r="C111" s="62" t="s">
        <v>26</v>
      </c>
      <c r="D111" s="63">
        <v>954</v>
      </c>
      <c r="E111" s="105">
        <f t="shared" si="8"/>
        <v>26.74516400336417</v>
      </c>
      <c r="F111" s="28"/>
      <c r="G111" s="28"/>
      <c r="H111" s="28"/>
      <c r="I111" s="37"/>
      <c r="K111" s="1064"/>
      <c r="L111" s="291"/>
      <c r="M111" s="1065"/>
      <c r="N111" s="1065"/>
      <c r="O111" s="1065"/>
      <c r="P111" s="1065"/>
      <c r="Q111" s="1065"/>
      <c r="R111" s="1065"/>
      <c r="S111" s="1065"/>
      <c r="T111" s="1065"/>
      <c r="U111" s="1065"/>
    </row>
    <row r="112" spans="1:21" x14ac:dyDescent="0.25">
      <c r="A112" s="994"/>
      <c r="B112" s="1062"/>
      <c r="C112" s="62" t="s">
        <v>37</v>
      </c>
      <c r="D112" s="63">
        <v>133</v>
      </c>
      <c r="E112" s="105">
        <f t="shared" si="8"/>
        <v>3.728623493131483</v>
      </c>
      <c r="F112" s="28"/>
      <c r="G112" s="28"/>
      <c r="H112" s="28"/>
      <c r="I112" s="37"/>
    </row>
    <row r="113" spans="1:12" x14ac:dyDescent="0.25">
      <c r="A113" s="994"/>
      <c r="B113" s="1062"/>
      <c r="C113" s="62" t="s">
        <v>9</v>
      </c>
      <c r="D113" s="63">
        <v>104</v>
      </c>
      <c r="E113" s="105">
        <f t="shared" si="8"/>
        <v>2.9156153630501822</v>
      </c>
      <c r="F113" s="28"/>
      <c r="G113" s="28"/>
      <c r="H113" s="28"/>
      <c r="I113" s="37"/>
      <c r="K113" s="89" t="s">
        <v>46</v>
      </c>
      <c r="L113" s="112">
        <v>14.269694421082141</v>
      </c>
    </row>
    <row r="114" spans="1:12" x14ac:dyDescent="0.25">
      <c r="A114" s="994"/>
      <c r="B114" s="1062"/>
      <c r="C114" s="62" t="s">
        <v>14</v>
      </c>
      <c r="D114" s="63">
        <v>77</v>
      </c>
      <c r="E114" s="105">
        <f t="shared" si="8"/>
        <v>2.1586767591813847</v>
      </c>
      <c r="F114" s="28"/>
      <c r="G114" s="28"/>
      <c r="H114" s="28"/>
      <c r="I114" s="37"/>
      <c r="K114" s="89" t="s">
        <v>13</v>
      </c>
      <c r="L114" s="112">
        <v>42.528735632183903</v>
      </c>
    </row>
    <row r="115" spans="1:12" x14ac:dyDescent="0.25">
      <c r="A115" s="994"/>
      <c r="B115" s="1062"/>
      <c r="C115" s="62" t="s">
        <v>22</v>
      </c>
      <c r="D115" s="63">
        <v>40</v>
      </c>
      <c r="E115" s="105">
        <f t="shared" si="8"/>
        <v>1.1213905242500701</v>
      </c>
      <c r="F115" s="28"/>
      <c r="G115" s="28"/>
      <c r="H115" s="28"/>
      <c r="I115" s="37"/>
      <c r="K115" s="89" t="s">
        <v>26</v>
      </c>
      <c r="L115" s="112">
        <v>26.74516400336417</v>
      </c>
    </row>
    <row r="116" spans="1:12" x14ac:dyDescent="0.25">
      <c r="A116" s="994"/>
      <c r="B116" s="1062"/>
      <c r="C116" s="62" t="s">
        <v>1</v>
      </c>
      <c r="D116" s="63">
        <v>28</v>
      </c>
      <c r="E116" s="105">
        <f t="shared" si="8"/>
        <v>0.78497336697504905</v>
      </c>
      <c r="F116" s="28"/>
      <c r="G116" s="28"/>
      <c r="H116" s="28"/>
      <c r="I116" s="37"/>
      <c r="K116" s="89" t="s">
        <v>1158</v>
      </c>
      <c r="L116" s="112">
        <v>16.5</v>
      </c>
    </row>
    <row r="117" spans="1:12" x14ac:dyDescent="0.25">
      <c r="A117" s="994"/>
      <c r="B117" s="1062"/>
      <c r="C117" s="62" t="s">
        <v>35</v>
      </c>
      <c r="D117" s="63">
        <v>28</v>
      </c>
      <c r="E117" s="105">
        <f t="shared" si="8"/>
        <v>0.78497336697504905</v>
      </c>
      <c r="F117" s="28"/>
      <c r="G117" s="28"/>
      <c r="H117" s="28"/>
      <c r="I117" s="37"/>
      <c r="L117" s="112">
        <f>SUM(L113:L116)</f>
        <v>100.04359405663021</v>
      </c>
    </row>
    <row r="118" spans="1:12" x14ac:dyDescent="0.25">
      <c r="A118" s="994"/>
      <c r="B118" s="1062"/>
      <c r="C118" s="62" t="s">
        <v>28</v>
      </c>
      <c r="D118" s="63">
        <v>23</v>
      </c>
      <c r="E118" s="105">
        <f t="shared" si="8"/>
        <v>0.64479955144379031</v>
      </c>
      <c r="F118" s="28"/>
      <c r="G118" s="28"/>
      <c r="H118" s="28"/>
      <c r="I118" s="37"/>
    </row>
    <row r="119" spans="1:12" x14ac:dyDescent="0.25">
      <c r="A119" s="994"/>
      <c r="B119" s="1062"/>
      <c r="C119" s="93"/>
      <c r="D119" s="326"/>
      <c r="E119" s="105"/>
      <c r="F119" s="28"/>
      <c r="G119" s="28"/>
      <c r="H119" s="28"/>
      <c r="I119" s="37"/>
    </row>
    <row r="120" spans="1:12" s="19" customFormat="1" x14ac:dyDescent="0.25">
      <c r="A120" s="995"/>
      <c r="B120" s="1062"/>
      <c r="C120" s="135" t="s">
        <v>1078</v>
      </c>
      <c r="D120" s="286">
        <v>154</v>
      </c>
      <c r="E120" s="151">
        <f>D120/$D$121*100</f>
        <v>4.3173535183627694</v>
      </c>
      <c r="F120" s="173">
        <f>SUM(E112:E120)</f>
        <v>16.456405943369777</v>
      </c>
      <c r="G120" s="139"/>
      <c r="H120" s="139"/>
      <c r="I120" s="140"/>
      <c r="K120" s="137"/>
      <c r="L120" s="137"/>
    </row>
    <row r="121" spans="1:12" x14ac:dyDescent="0.25">
      <c r="A121" s="994"/>
      <c r="B121" s="1062"/>
      <c r="C121" s="64" t="s">
        <v>48</v>
      </c>
      <c r="D121" s="156">
        <v>3567</v>
      </c>
      <c r="E121" s="179">
        <f>D121/$D$121*100</f>
        <v>100</v>
      </c>
      <c r="F121" s="40"/>
      <c r="G121" s="40"/>
      <c r="H121" s="40"/>
      <c r="I121" s="41"/>
    </row>
    <row r="122" spans="1:12" x14ac:dyDescent="0.25">
      <c r="A122" s="993">
        <v>10</v>
      </c>
      <c r="B122" s="1061" t="s">
        <v>899</v>
      </c>
      <c r="C122" s="71" t="s">
        <v>46</v>
      </c>
      <c r="D122" s="1009">
        <v>3079</v>
      </c>
      <c r="E122" s="121">
        <f>D122/$D$134*100</f>
        <v>99.130714745653563</v>
      </c>
      <c r="F122" s="35"/>
      <c r="G122" s="35"/>
      <c r="H122" s="35"/>
      <c r="I122" s="20"/>
      <c r="K122" s="82" t="s">
        <v>46</v>
      </c>
      <c r="L122" s="82">
        <v>99</v>
      </c>
    </row>
    <row r="123" spans="1:12" x14ac:dyDescent="0.25">
      <c r="A123" s="994"/>
      <c r="B123" s="1062"/>
      <c r="C123" s="62" t="s">
        <v>4</v>
      </c>
      <c r="D123" s="63">
        <v>5</v>
      </c>
      <c r="E123" s="105">
        <f>D123/$D$134*100</f>
        <v>0.16097875080489374</v>
      </c>
      <c r="F123" s="28"/>
      <c r="G123" s="28"/>
      <c r="H123" s="28"/>
      <c r="I123" s="37"/>
      <c r="K123" s="82" t="s">
        <v>1158</v>
      </c>
      <c r="L123" s="82">
        <v>1</v>
      </c>
    </row>
    <row r="124" spans="1:12" x14ac:dyDescent="0.25">
      <c r="A124" s="994"/>
      <c r="B124" s="1062"/>
      <c r="C124" s="93"/>
      <c r="D124" s="326"/>
      <c r="E124" s="105"/>
      <c r="F124" s="28"/>
      <c r="G124" s="28"/>
      <c r="H124" s="28"/>
      <c r="I124" s="37"/>
    </row>
    <row r="125" spans="1:12" x14ac:dyDescent="0.25">
      <c r="A125" s="994"/>
      <c r="B125" s="1062"/>
      <c r="C125" s="62"/>
      <c r="D125" s="1010"/>
      <c r="E125" s="105"/>
      <c r="F125" s="28"/>
      <c r="G125" s="28"/>
      <c r="H125" s="28"/>
      <c r="I125" s="37"/>
    </row>
    <row r="126" spans="1:12" x14ac:dyDescent="0.25">
      <c r="A126" s="994"/>
      <c r="B126" s="1062"/>
      <c r="C126" s="62"/>
      <c r="D126" s="1010"/>
      <c r="E126" s="105"/>
      <c r="F126" s="28"/>
      <c r="G126" s="28"/>
      <c r="H126" s="28"/>
      <c r="I126" s="37"/>
    </row>
    <row r="127" spans="1:12" x14ac:dyDescent="0.25">
      <c r="A127" s="994"/>
      <c r="B127" s="1062"/>
      <c r="C127" s="62"/>
      <c r="D127" s="1010"/>
      <c r="E127" s="105"/>
      <c r="F127" s="28"/>
      <c r="G127" s="28"/>
      <c r="H127" s="28"/>
      <c r="I127" s="37"/>
    </row>
    <row r="128" spans="1:12" x14ac:dyDescent="0.25">
      <c r="A128" s="994"/>
      <c r="B128" s="1062"/>
      <c r="C128" s="62"/>
      <c r="D128" s="1010"/>
      <c r="E128" s="105"/>
      <c r="F128" s="28"/>
      <c r="G128" s="28"/>
      <c r="H128" s="28"/>
      <c r="I128" s="37"/>
    </row>
    <row r="129" spans="1:12" x14ac:dyDescent="0.25">
      <c r="A129" s="994"/>
      <c r="B129" s="1062"/>
      <c r="C129" s="62"/>
      <c r="D129" s="1010"/>
      <c r="E129" s="105"/>
      <c r="F129" s="28"/>
      <c r="G129" s="28"/>
      <c r="H129" s="28"/>
      <c r="I129" s="37"/>
    </row>
    <row r="130" spans="1:12" x14ac:dyDescent="0.25">
      <c r="A130" s="994"/>
      <c r="B130" s="1062"/>
      <c r="C130" s="62"/>
      <c r="D130" s="1010"/>
      <c r="E130" s="105"/>
      <c r="F130" s="28"/>
      <c r="G130" s="28"/>
      <c r="H130" s="28"/>
      <c r="I130" s="37"/>
    </row>
    <row r="131" spans="1:12" x14ac:dyDescent="0.25">
      <c r="A131" s="994"/>
      <c r="B131" s="1062"/>
      <c r="C131" s="62"/>
      <c r="D131" s="1010"/>
      <c r="E131" s="105"/>
      <c r="F131" s="28"/>
      <c r="G131" s="28"/>
      <c r="H131" s="28"/>
      <c r="I131" s="37"/>
    </row>
    <row r="132" spans="1:12" x14ac:dyDescent="0.25">
      <c r="A132" s="994"/>
      <c r="B132" s="1062"/>
      <c r="C132" s="62"/>
      <c r="D132" s="1010"/>
      <c r="E132" s="105"/>
      <c r="F132" s="28"/>
      <c r="G132" s="28"/>
      <c r="H132" s="28"/>
      <c r="I132" s="37"/>
    </row>
    <row r="133" spans="1:12" x14ac:dyDescent="0.25">
      <c r="A133" s="994"/>
      <c r="B133" s="1062"/>
      <c r="C133" s="135" t="s">
        <v>1078</v>
      </c>
      <c r="D133" s="286">
        <v>22</v>
      </c>
      <c r="E133" s="151">
        <f>D133/$D$134*100</f>
        <v>0.70830650354153257</v>
      </c>
      <c r="F133" s="28"/>
      <c r="G133" s="28"/>
      <c r="H133" s="28"/>
      <c r="I133" s="37"/>
    </row>
    <row r="134" spans="1:12" x14ac:dyDescent="0.25">
      <c r="A134" s="994"/>
      <c r="B134" s="1062"/>
      <c r="C134" s="142" t="s">
        <v>48</v>
      </c>
      <c r="D134" s="156">
        <v>3106</v>
      </c>
      <c r="E134" s="179">
        <f>D134/$D$134*100</f>
        <v>100</v>
      </c>
      <c r="F134" s="40"/>
      <c r="G134" s="40"/>
      <c r="H134" s="40"/>
      <c r="I134" s="41"/>
    </row>
    <row r="135" spans="1:12" x14ac:dyDescent="0.25">
      <c r="A135" s="993">
        <v>11</v>
      </c>
      <c r="B135" s="1061" t="s">
        <v>572</v>
      </c>
      <c r="C135" s="71" t="s">
        <v>46</v>
      </c>
      <c r="D135" s="1009">
        <v>1892</v>
      </c>
      <c r="E135" s="121">
        <f>D135/$D$147*100</f>
        <v>67.571428571428569</v>
      </c>
      <c r="F135" s="35"/>
      <c r="G135" s="35"/>
      <c r="H135" s="35"/>
      <c r="I135" s="20"/>
      <c r="K135" s="82" t="s">
        <v>46</v>
      </c>
      <c r="L135" s="112">
        <v>67.599999999999994</v>
      </c>
    </row>
    <row r="136" spans="1:12" x14ac:dyDescent="0.25">
      <c r="A136" s="994"/>
      <c r="B136" s="1062"/>
      <c r="C136" s="62" t="s">
        <v>44</v>
      </c>
      <c r="D136" s="63">
        <v>106</v>
      </c>
      <c r="E136" s="105">
        <f t="shared" ref="E136:E144" si="9">D136/$D$147*100</f>
        <v>3.785714285714286</v>
      </c>
      <c r="F136" s="28"/>
      <c r="G136" s="28"/>
      <c r="H136" s="28"/>
      <c r="I136" s="37"/>
      <c r="K136" s="82" t="s">
        <v>44</v>
      </c>
      <c r="L136" s="112">
        <v>3.8</v>
      </c>
    </row>
    <row r="137" spans="1:12" x14ac:dyDescent="0.25">
      <c r="A137" s="994"/>
      <c r="B137" s="1062"/>
      <c r="C137" s="62" t="s">
        <v>13</v>
      </c>
      <c r="D137" s="63">
        <v>96</v>
      </c>
      <c r="E137" s="105">
        <f t="shared" si="9"/>
        <v>3.4285714285714288</v>
      </c>
      <c r="F137" s="28"/>
      <c r="G137" s="28"/>
      <c r="H137" s="28"/>
      <c r="I137" s="37"/>
      <c r="K137" s="82" t="s">
        <v>13</v>
      </c>
      <c r="L137" s="112">
        <v>3.4</v>
      </c>
    </row>
    <row r="138" spans="1:12" x14ac:dyDescent="0.25">
      <c r="A138" s="994"/>
      <c r="B138" s="1062"/>
      <c r="C138" s="62" t="s">
        <v>32</v>
      </c>
      <c r="D138" s="63">
        <v>87</v>
      </c>
      <c r="E138" s="105">
        <f t="shared" si="9"/>
        <v>3.1071428571428572</v>
      </c>
      <c r="F138" s="28"/>
      <c r="G138" s="28"/>
      <c r="H138" s="28"/>
      <c r="I138" s="37"/>
      <c r="K138" s="82" t="s">
        <v>32</v>
      </c>
      <c r="L138" s="112">
        <v>3.1</v>
      </c>
    </row>
    <row r="139" spans="1:12" x14ac:dyDescent="0.25">
      <c r="A139" s="994"/>
      <c r="B139" s="1062"/>
      <c r="C139" s="62" t="s">
        <v>36</v>
      </c>
      <c r="D139" s="63">
        <v>69</v>
      </c>
      <c r="E139" s="105">
        <f t="shared" si="9"/>
        <v>2.4642857142857144</v>
      </c>
      <c r="F139" s="28"/>
      <c r="G139" s="28"/>
      <c r="H139" s="28"/>
      <c r="I139" s="37"/>
      <c r="K139" s="82" t="s">
        <v>1158</v>
      </c>
      <c r="L139" s="112">
        <v>22.1</v>
      </c>
    </row>
    <row r="140" spans="1:12" x14ac:dyDescent="0.25">
      <c r="A140" s="994"/>
      <c r="B140" s="1062"/>
      <c r="C140" s="62" t="s">
        <v>28</v>
      </c>
      <c r="D140" s="63">
        <v>58</v>
      </c>
      <c r="E140" s="105">
        <f t="shared" si="9"/>
        <v>2.0714285714285712</v>
      </c>
      <c r="F140" s="28"/>
      <c r="G140" s="28"/>
      <c r="H140" s="28"/>
      <c r="I140" s="37"/>
      <c r="L140" s="112">
        <f>SUM(L135:L139)</f>
        <v>100</v>
      </c>
    </row>
    <row r="141" spans="1:12" x14ac:dyDescent="0.25">
      <c r="A141" s="994"/>
      <c r="B141" s="1062"/>
      <c r="C141" s="62" t="s">
        <v>161</v>
      </c>
      <c r="D141" s="63">
        <v>52</v>
      </c>
      <c r="E141" s="105">
        <f t="shared" si="9"/>
        <v>1.8571428571428572</v>
      </c>
      <c r="F141" s="28"/>
      <c r="G141" s="28"/>
      <c r="H141" s="28"/>
      <c r="I141" s="37"/>
    </row>
    <row r="142" spans="1:12" x14ac:dyDescent="0.25">
      <c r="A142" s="994"/>
      <c r="B142" s="1062"/>
      <c r="C142" s="62" t="s">
        <v>8</v>
      </c>
      <c r="D142" s="63">
        <v>44</v>
      </c>
      <c r="E142" s="105">
        <f t="shared" si="9"/>
        <v>1.5714285714285716</v>
      </c>
      <c r="F142" s="28"/>
      <c r="G142" s="28"/>
      <c r="H142" s="28"/>
      <c r="I142" s="37"/>
    </row>
    <row r="143" spans="1:12" x14ac:dyDescent="0.25">
      <c r="A143" s="994"/>
      <c r="B143" s="1062"/>
      <c r="C143" s="62" t="s">
        <v>41</v>
      </c>
      <c r="D143" s="63">
        <v>39</v>
      </c>
      <c r="E143" s="105">
        <f t="shared" si="9"/>
        <v>1.3928571428571428</v>
      </c>
      <c r="F143" s="28"/>
      <c r="G143" s="28"/>
      <c r="H143" s="28"/>
      <c r="I143" s="37"/>
    </row>
    <row r="144" spans="1:12" x14ac:dyDescent="0.25">
      <c r="A144" s="994"/>
      <c r="B144" s="1062"/>
      <c r="C144" s="62" t="s">
        <v>9</v>
      </c>
      <c r="D144" s="63">
        <v>37</v>
      </c>
      <c r="E144" s="105">
        <f t="shared" si="9"/>
        <v>1.3214285714285714</v>
      </c>
      <c r="F144" s="28"/>
      <c r="G144" s="28"/>
      <c r="H144" s="28"/>
      <c r="I144" s="37"/>
    </row>
    <row r="145" spans="1:12" x14ac:dyDescent="0.25">
      <c r="A145" s="994"/>
      <c r="B145" s="1062"/>
      <c r="C145" s="62"/>
      <c r="D145" s="1010"/>
      <c r="E145" s="105"/>
      <c r="F145" s="28"/>
      <c r="G145" s="28"/>
      <c r="H145" s="28"/>
      <c r="I145" s="37"/>
    </row>
    <row r="146" spans="1:12" x14ac:dyDescent="0.25">
      <c r="A146" s="994"/>
      <c r="B146" s="1062"/>
      <c r="C146" s="135" t="s">
        <v>1078</v>
      </c>
      <c r="D146" s="286">
        <v>320</v>
      </c>
      <c r="E146" s="151">
        <f>D146/$D$147*100</f>
        <v>11.428571428571429</v>
      </c>
      <c r="F146" s="36">
        <f>SUM(E139:E146)</f>
        <v>22.107142857142854</v>
      </c>
      <c r="G146" s="28"/>
      <c r="H146" s="28"/>
      <c r="I146" s="37"/>
    </row>
    <row r="147" spans="1:12" x14ac:dyDescent="0.25">
      <c r="A147" s="994"/>
      <c r="B147" s="1062"/>
      <c r="C147" s="142" t="s">
        <v>48</v>
      </c>
      <c r="D147" s="156">
        <v>2800</v>
      </c>
      <c r="E147" s="179">
        <f>D147/$D$147*100</f>
        <v>100</v>
      </c>
      <c r="F147" s="40"/>
      <c r="G147" s="40"/>
      <c r="H147" s="40"/>
      <c r="I147" s="41"/>
    </row>
    <row r="148" spans="1:12" x14ac:dyDescent="0.25">
      <c r="A148" s="993">
        <v>12</v>
      </c>
      <c r="B148" s="1061" t="s">
        <v>573</v>
      </c>
      <c r="C148" s="71" t="s">
        <v>46</v>
      </c>
      <c r="D148" s="1009">
        <v>1964</v>
      </c>
      <c r="E148" s="121">
        <f>D148/$D$160*100</f>
        <v>76.390509529366</v>
      </c>
      <c r="F148" s="35"/>
      <c r="G148" s="35"/>
      <c r="H148" s="35"/>
      <c r="I148" s="20"/>
      <c r="K148" s="82" t="s">
        <v>46</v>
      </c>
      <c r="L148" s="112">
        <v>76.400000000000006</v>
      </c>
    </row>
    <row r="149" spans="1:12" x14ac:dyDescent="0.25">
      <c r="A149" s="994"/>
      <c r="B149" s="1062"/>
      <c r="C149" s="62" t="s">
        <v>32</v>
      </c>
      <c r="D149" s="63">
        <v>196</v>
      </c>
      <c r="E149" s="105">
        <f t="shared" ref="E149:E157" si="10">D149/$D$160*100</f>
        <v>7.6234928043562817</v>
      </c>
      <c r="F149" s="28"/>
      <c r="G149" s="28"/>
      <c r="H149" s="28"/>
      <c r="I149" s="37"/>
      <c r="K149" s="82" t="s">
        <v>32</v>
      </c>
      <c r="L149" s="112">
        <v>7.6</v>
      </c>
    </row>
    <row r="150" spans="1:12" x14ac:dyDescent="0.25">
      <c r="A150" s="994"/>
      <c r="B150" s="1062"/>
      <c r="C150" s="62" t="s">
        <v>28</v>
      </c>
      <c r="D150" s="63">
        <v>51</v>
      </c>
      <c r="E150" s="105">
        <f t="shared" si="10"/>
        <v>1.9836639439906651</v>
      </c>
      <c r="F150" s="28"/>
      <c r="G150" s="28"/>
      <c r="H150" s="28"/>
      <c r="I150" s="37"/>
      <c r="K150" s="82" t="s">
        <v>28</v>
      </c>
      <c r="L150" s="112">
        <v>2</v>
      </c>
    </row>
    <row r="151" spans="1:12" x14ac:dyDescent="0.25">
      <c r="A151" s="994"/>
      <c r="B151" s="1062"/>
      <c r="C151" s="62" t="s">
        <v>36</v>
      </c>
      <c r="D151" s="63">
        <v>32</v>
      </c>
      <c r="E151" s="105">
        <f t="shared" si="10"/>
        <v>1.2446518864255154</v>
      </c>
      <c r="F151" s="28"/>
      <c r="G151" s="28"/>
      <c r="H151" s="28"/>
      <c r="I151" s="37"/>
      <c r="K151" s="82" t="s">
        <v>1158</v>
      </c>
      <c r="L151" s="112">
        <v>14</v>
      </c>
    </row>
    <row r="152" spans="1:12" x14ac:dyDescent="0.25">
      <c r="A152" s="994"/>
      <c r="B152" s="1062"/>
      <c r="C152" s="62" t="s">
        <v>14</v>
      </c>
      <c r="D152" s="63">
        <v>31</v>
      </c>
      <c r="E152" s="105">
        <f t="shared" si="10"/>
        <v>1.205756514974718</v>
      </c>
      <c r="F152" s="28"/>
      <c r="G152" s="28"/>
      <c r="H152" s="28"/>
      <c r="I152" s="37"/>
      <c r="L152" s="112">
        <f>SUM(L148:L151)</f>
        <v>100</v>
      </c>
    </row>
    <row r="153" spans="1:12" x14ac:dyDescent="0.25">
      <c r="A153" s="994"/>
      <c r="B153" s="1062"/>
      <c r="C153" s="62" t="s">
        <v>11</v>
      </c>
      <c r="D153" s="63">
        <v>31</v>
      </c>
      <c r="E153" s="105">
        <f t="shared" si="10"/>
        <v>1.205756514974718</v>
      </c>
      <c r="F153" s="28"/>
      <c r="G153" s="28"/>
      <c r="H153" s="28"/>
      <c r="I153" s="37"/>
    </row>
    <row r="154" spans="1:12" x14ac:dyDescent="0.25">
      <c r="A154" s="994"/>
      <c r="B154" s="1062"/>
      <c r="C154" s="62" t="s">
        <v>44</v>
      </c>
      <c r="D154" s="63">
        <v>22</v>
      </c>
      <c r="E154" s="105">
        <f t="shared" si="10"/>
        <v>0.85569817191754183</v>
      </c>
      <c r="F154" s="28"/>
      <c r="G154" s="28"/>
      <c r="H154" s="28"/>
      <c r="I154" s="37"/>
    </row>
    <row r="155" spans="1:12" x14ac:dyDescent="0.25">
      <c r="A155" s="994"/>
      <c r="B155" s="1062"/>
      <c r="C155" s="62" t="s">
        <v>9</v>
      </c>
      <c r="D155" s="63">
        <v>20</v>
      </c>
      <c r="E155" s="105">
        <f t="shared" si="10"/>
        <v>0.77790742901594712</v>
      </c>
      <c r="F155" s="28"/>
      <c r="G155" s="28"/>
      <c r="H155" s="28"/>
      <c r="I155" s="37"/>
    </row>
    <row r="156" spans="1:12" x14ac:dyDescent="0.25">
      <c r="A156" s="994"/>
      <c r="B156" s="1062"/>
      <c r="C156" s="62" t="s">
        <v>8</v>
      </c>
      <c r="D156" s="63">
        <v>19</v>
      </c>
      <c r="E156" s="105">
        <f t="shared" si="10"/>
        <v>0.73901205756514976</v>
      </c>
      <c r="F156" s="28"/>
      <c r="G156" s="28"/>
      <c r="H156" s="28"/>
      <c r="I156" s="37"/>
    </row>
    <row r="157" spans="1:12" x14ac:dyDescent="0.25">
      <c r="A157" s="994"/>
      <c r="B157" s="1062"/>
      <c r="C157" s="62" t="s">
        <v>41</v>
      </c>
      <c r="D157" s="63">
        <v>18</v>
      </c>
      <c r="E157" s="105">
        <f t="shared" si="10"/>
        <v>0.7001166861143524</v>
      </c>
      <c r="F157" s="28"/>
      <c r="G157" s="28"/>
      <c r="H157" s="28"/>
      <c r="I157" s="37"/>
    </row>
    <row r="158" spans="1:12" x14ac:dyDescent="0.25">
      <c r="A158" s="994"/>
      <c r="B158" s="1062"/>
      <c r="C158" s="62"/>
      <c r="D158" s="1010"/>
      <c r="E158" s="105"/>
      <c r="F158" s="28"/>
      <c r="G158" s="28"/>
      <c r="H158" s="28"/>
      <c r="I158" s="37"/>
    </row>
    <row r="159" spans="1:12" x14ac:dyDescent="0.25">
      <c r="A159" s="994"/>
      <c r="B159" s="1062"/>
      <c r="C159" s="135" t="s">
        <v>1078</v>
      </c>
      <c r="D159" s="286">
        <v>187</v>
      </c>
      <c r="E159" s="151">
        <f>D159/$D$160*100</f>
        <v>7.2734344612991055</v>
      </c>
      <c r="F159" s="36"/>
      <c r="G159" s="28"/>
      <c r="H159" s="28"/>
      <c r="I159" s="37"/>
    </row>
    <row r="160" spans="1:12" x14ac:dyDescent="0.25">
      <c r="A160" s="994"/>
      <c r="B160" s="1062"/>
      <c r="C160" s="64" t="s">
        <v>48</v>
      </c>
      <c r="D160" s="156">
        <v>2571</v>
      </c>
      <c r="E160" s="179">
        <f>D160/$D$160*100</f>
        <v>100</v>
      </c>
      <c r="F160" s="40"/>
      <c r="G160" s="40"/>
      <c r="H160" s="40"/>
      <c r="I160" s="41"/>
    </row>
    <row r="161" spans="1:12" x14ac:dyDescent="0.25">
      <c r="A161" s="993">
        <v>13</v>
      </c>
      <c r="B161" s="1061" t="s">
        <v>900</v>
      </c>
      <c r="C161" s="108" t="s">
        <v>46</v>
      </c>
      <c r="D161" s="190">
        <v>1708</v>
      </c>
      <c r="E161" s="121">
        <f>D161/$D$173*100</f>
        <v>66.901684292988634</v>
      </c>
      <c r="F161" s="35"/>
      <c r="G161" s="35"/>
      <c r="H161" s="35"/>
      <c r="I161" s="20"/>
      <c r="K161" s="82" t="s">
        <v>46</v>
      </c>
      <c r="L161" s="112">
        <v>66.900000000000006</v>
      </c>
    </row>
    <row r="162" spans="1:12" x14ac:dyDescent="0.25">
      <c r="A162" s="994"/>
      <c r="B162" s="1062"/>
      <c r="C162" s="62" t="s">
        <v>28</v>
      </c>
      <c r="D162" s="63">
        <v>239</v>
      </c>
      <c r="E162" s="105">
        <f t="shared" ref="E162:E170" si="11">D162/$D$173*100</f>
        <v>9.3615354484919706</v>
      </c>
      <c r="F162" s="28"/>
      <c r="G162" s="28"/>
      <c r="H162" s="28"/>
      <c r="I162" s="37"/>
      <c r="K162" s="82" t="s">
        <v>28</v>
      </c>
      <c r="L162" s="112">
        <v>9.4</v>
      </c>
    </row>
    <row r="163" spans="1:12" x14ac:dyDescent="0.25">
      <c r="A163" s="994"/>
      <c r="B163" s="1062"/>
      <c r="C163" s="62" t="s">
        <v>34</v>
      </c>
      <c r="D163" s="63">
        <v>109</v>
      </c>
      <c r="E163" s="105">
        <f t="shared" si="11"/>
        <v>4.2694868781825299</v>
      </c>
      <c r="F163" s="28"/>
      <c r="G163" s="28"/>
      <c r="H163" s="28"/>
      <c r="I163" s="37"/>
      <c r="K163" s="82" t="s">
        <v>34</v>
      </c>
      <c r="L163" s="112">
        <v>4.3</v>
      </c>
    </row>
    <row r="164" spans="1:12" x14ac:dyDescent="0.25">
      <c r="A164" s="994"/>
      <c r="B164" s="1062"/>
      <c r="C164" s="62" t="s">
        <v>20</v>
      </c>
      <c r="D164" s="63">
        <v>52</v>
      </c>
      <c r="E164" s="105">
        <f t="shared" si="11"/>
        <v>2.0368194281237759</v>
      </c>
      <c r="F164" s="28"/>
      <c r="G164" s="28"/>
      <c r="H164" s="28"/>
      <c r="I164" s="37"/>
      <c r="K164" s="82" t="s">
        <v>1158</v>
      </c>
      <c r="L164" s="112">
        <v>19.5</v>
      </c>
    </row>
    <row r="165" spans="1:12" x14ac:dyDescent="0.25">
      <c r="A165" s="994"/>
      <c r="B165" s="1062"/>
      <c r="C165" s="62" t="s">
        <v>36</v>
      </c>
      <c r="D165" s="63">
        <v>48</v>
      </c>
      <c r="E165" s="105">
        <f t="shared" si="11"/>
        <v>1.8801410105757932</v>
      </c>
      <c r="F165" s="28"/>
      <c r="G165" s="28"/>
      <c r="H165" s="28"/>
      <c r="I165" s="37"/>
      <c r="L165" s="112">
        <f>SUM(L161:L164)</f>
        <v>100.10000000000001</v>
      </c>
    </row>
    <row r="166" spans="1:12" x14ac:dyDescent="0.25">
      <c r="A166" s="994"/>
      <c r="B166" s="1062"/>
      <c r="C166" s="62" t="s">
        <v>41</v>
      </c>
      <c r="D166" s="63">
        <v>45</v>
      </c>
      <c r="E166" s="105">
        <f t="shared" si="11"/>
        <v>1.762632197414806</v>
      </c>
      <c r="F166" s="28"/>
      <c r="G166" s="28"/>
      <c r="H166" s="28"/>
      <c r="I166" s="37"/>
    </row>
    <row r="167" spans="1:12" x14ac:dyDescent="0.25">
      <c r="A167" s="994"/>
      <c r="B167" s="1062"/>
      <c r="C167" s="62" t="s">
        <v>8</v>
      </c>
      <c r="D167" s="63">
        <v>29</v>
      </c>
      <c r="E167" s="105">
        <f t="shared" si="11"/>
        <v>1.1359185272228751</v>
      </c>
      <c r="F167" s="28"/>
      <c r="G167" s="28"/>
      <c r="H167" s="28"/>
      <c r="I167" s="37"/>
    </row>
    <row r="168" spans="1:12" x14ac:dyDescent="0.25">
      <c r="A168" s="994"/>
      <c r="B168" s="1062"/>
      <c r="C168" s="62" t="s">
        <v>44</v>
      </c>
      <c r="D168" s="63">
        <v>28</v>
      </c>
      <c r="E168" s="105">
        <f t="shared" si="11"/>
        <v>1.0967489228358793</v>
      </c>
      <c r="F168" s="28"/>
      <c r="G168" s="28"/>
      <c r="H168" s="28"/>
      <c r="I168" s="37"/>
    </row>
    <row r="169" spans="1:12" x14ac:dyDescent="0.25">
      <c r="A169" s="994"/>
      <c r="B169" s="1062"/>
      <c r="C169" s="62" t="s">
        <v>14</v>
      </c>
      <c r="D169" s="63">
        <v>22</v>
      </c>
      <c r="E169" s="105">
        <f t="shared" si="11"/>
        <v>0.86173129651390523</v>
      </c>
      <c r="F169" s="28"/>
      <c r="G169" s="28"/>
      <c r="H169" s="28"/>
      <c r="I169" s="37"/>
    </row>
    <row r="170" spans="1:12" x14ac:dyDescent="0.25">
      <c r="A170" s="994"/>
      <c r="B170" s="1062"/>
      <c r="C170" s="62" t="s">
        <v>29</v>
      </c>
      <c r="D170" s="63">
        <v>20</v>
      </c>
      <c r="E170" s="105">
        <f t="shared" si="11"/>
        <v>0.78339208773991387</v>
      </c>
      <c r="F170" s="28"/>
      <c r="G170" s="28"/>
      <c r="H170" s="28"/>
      <c r="I170" s="37"/>
    </row>
    <row r="171" spans="1:12" x14ac:dyDescent="0.25">
      <c r="A171" s="994"/>
      <c r="B171" s="1062"/>
      <c r="C171" s="93"/>
      <c r="D171" s="1010"/>
      <c r="E171" s="105"/>
      <c r="F171" s="28"/>
      <c r="G171" s="28"/>
      <c r="H171" s="28"/>
      <c r="I171" s="37"/>
    </row>
    <row r="172" spans="1:12" s="19" customFormat="1" x14ac:dyDescent="0.25">
      <c r="A172" s="995"/>
      <c r="B172" s="1062"/>
      <c r="C172" s="135" t="s">
        <v>1078</v>
      </c>
      <c r="D172" s="286">
        <v>253</v>
      </c>
      <c r="E172" s="151">
        <f>D172/$D$173*100</f>
        <v>9.9099099099099099</v>
      </c>
      <c r="F172" s="173">
        <f>SUM(E164:E172)</f>
        <v>19.467293380336859</v>
      </c>
      <c r="G172" s="172"/>
      <c r="H172" s="139"/>
      <c r="I172" s="140"/>
      <c r="K172" s="137"/>
      <c r="L172" s="137"/>
    </row>
    <row r="173" spans="1:12" x14ac:dyDescent="0.25">
      <c r="A173" s="994"/>
      <c r="B173" s="1062"/>
      <c r="C173" s="64" t="s">
        <v>48</v>
      </c>
      <c r="D173" s="156">
        <v>2553</v>
      </c>
      <c r="E173" s="179">
        <f>D173/$D$173*100</f>
        <v>100</v>
      </c>
      <c r="F173" s="40"/>
      <c r="G173" s="39"/>
      <c r="H173" s="40"/>
      <c r="I173" s="41"/>
    </row>
    <row r="174" spans="1:12" x14ac:dyDescent="0.25">
      <c r="A174" s="993">
        <v>14</v>
      </c>
      <c r="B174" s="1000" t="s">
        <v>547</v>
      </c>
      <c r="C174" s="71" t="s">
        <v>46</v>
      </c>
      <c r="D174" s="1009">
        <v>534</v>
      </c>
      <c r="E174" s="121">
        <f>D174/$D$186*100</f>
        <v>22.898799313893655</v>
      </c>
      <c r="F174" s="35"/>
      <c r="G174" s="34"/>
      <c r="H174" s="35"/>
      <c r="I174" s="20"/>
      <c r="K174" s="82" t="s">
        <v>46</v>
      </c>
      <c r="L174" s="112">
        <v>22.9</v>
      </c>
    </row>
    <row r="175" spans="1:12" x14ac:dyDescent="0.25">
      <c r="A175" s="994"/>
      <c r="B175" s="1001"/>
      <c r="C175" s="62" t="s">
        <v>14</v>
      </c>
      <c r="D175" s="63">
        <v>351</v>
      </c>
      <c r="E175" s="105">
        <f t="shared" ref="E175:E183" si="12">D175/$D$186*100</f>
        <v>15.051457975986276</v>
      </c>
      <c r="F175" s="28"/>
      <c r="G175" s="28"/>
      <c r="H175" s="28"/>
      <c r="I175" s="37"/>
      <c r="K175" s="82" t="s">
        <v>14</v>
      </c>
      <c r="L175" s="112">
        <v>15.1</v>
      </c>
    </row>
    <row r="176" spans="1:12" x14ac:dyDescent="0.25">
      <c r="A176" s="994"/>
      <c r="B176" s="1001"/>
      <c r="C176" s="62" t="s">
        <v>1</v>
      </c>
      <c r="D176" s="63">
        <v>340</v>
      </c>
      <c r="E176" s="105">
        <f t="shared" si="12"/>
        <v>14.579759862778729</v>
      </c>
      <c r="F176" s="28"/>
      <c r="G176" s="28"/>
      <c r="H176" s="28"/>
      <c r="I176" s="37"/>
      <c r="K176" s="82" t="s">
        <v>1</v>
      </c>
      <c r="L176" s="112">
        <v>14.6</v>
      </c>
    </row>
    <row r="177" spans="1:12" x14ac:dyDescent="0.25">
      <c r="A177" s="994"/>
      <c r="B177" s="1001"/>
      <c r="C177" s="62" t="s">
        <v>30</v>
      </c>
      <c r="D177" s="63">
        <v>334</v>
      </c>
      <c r="E177" s="105">
        <f t="shared" si="12"/>
        <v>14.322469982847341</v>
      </c>
      <c r="F177" s="28"/>
      <c r="G177" s="28"/>
      <c r="H177" s="28"/>
      <c r="I177" s="37"/>
      <c r="K177" s="82" t="s">
        <v>30</v>
      </c>
      <c r="L177" s="112">
        <v>14.3</v>
      </c>
    </row>
    <row r="178" spans="1:12" x14ac:dyDescent="0.25">
      <c r="A178" s="994"/>
      <c r="B178" s="1001"/>
      <c r="C178" s="62" t="s">
        <v>13</v>
      </c>
      <c r="D178" s="63">
        <v>147</v>
      </c>
      <c r="E178" s="105">
        <f t="shared" si="12"/>
        <v>6.30360205831904</v>
      </c>
      <c r="F178" s="28"/>
      <c r="G178" s="28"/>
      <c r="H178" s="28"/>
      <c r="I178" s="37"/>
      <c r="K178" s="82" t="s">
        <v>13</v>
      </c>
      <c r="L178" s="112">
        <v>6.3</v>
      </c>
    </row>
    <row r="179" spans="1:12" x14ac:dyDescent="0.25">
      <c r="A179" s="994"/>
      <c r="B179" s="1001"/>
      <c r="C179" s="62" t="s">
        <v>22</v>
      </c>
      <c r="D179" s="63">
        <v>61</v>
      </c>
      <c r="E179" s="105">
        <f t="shared" si="12"/>
        <v>2.6157804459691252</v>
      </c>
      <c r="F179" s="28"/>
      <c r="G179" s="28"/>
      <c r="H179" s="28"/>
      <c r="I179" s="37"/>
      <c r="K179" s="82" t="s">
        <v>1158</v>
      </c>
      <c r="L179" s="112">
        <v>26.8</v>
      </c>
    </row>
    <row r="180" spans="1:12" x14ac:dyDescent="0.25">
      <c r="A180" s="994"/>
      <c r="B180" s="1001"/>
      <c r="C180" s="62" t="s">
        <v>15</v>
      </c>
      <c r="D180" s="63">
        <v>35</v>
      </c>
      <c r="E180" s="105">
        <f t="shared" si="12"/>
        <v>1.5008576329331047</v>
      </c>
      <c r="F180" s="28"/>
      <c r="G180" s="28"/>
      <c r="H180" s="28"/>
      <c r="I180" s="37"/>
      <c r="L180" s="112">
        <f>SUM(L174:L179)</f>
        <v>100</v>
      </c>
    </row>
    <row r="181" spans="1:12" x14ac:dyDescent="0.25">
      <c r="A181" s="994"/>
      <c r="B181" s="1001"/>
      <c r="C181" s="62" t="s">
        <v>25</v>
      </c>
      <c r="D181" s="63">
        <v>28</v>
      </c>
      <c r="E181" s="105">
        <f t="shared" si="12"/>
        <v>1.2006861063464835</v>
      </c>
      <c r="F181" s="28"/>
      <c r="G181" s="28"/>
      <c r="H181" s="28"/>
      <c r="I181" s="37"/>
    </row>
    <row r="182" spans="1:12" x14ac:dyDescent="0.25">
      <c r="A182" s="994"/>
      <c r="B182" s="1001"/>
      <c r="C182" s="62" t="s">
        <v>35</v>
      </c>
      <c r="D182" s="63">
        <v>25</v>
      </c>
      <c r="E182" s="105">
        <f t="shared" si="12"/>
        <v>1.0720411663807889</v>
      </c>
      <c r="F182" s="28"/>
      <c r="G182" s="28"/>
      <c r="H182" s="28"/>
      <c r="I182" s="37"/>
    </row>
    <row r="183" spans="1:12" x14ac:dyDescent="0.25">
      <c r="A183" s="994"/>
      <c r="B183" s="1001"/>
      <c r="C183" s="62" t="s">
        <v>37</v>
      </c>
      <c r="D183" s="63">
        <v>20</v>
      </c>
      <c r="E183" s="105">
        <f t="shared" si="12"/>
        <v>0.85763293310463129</v>
      </c>
      <c r="F183" s="28"/>
      <c r="G183" s="28"/>
      <c r="H183" s="28"/>
      <c r="I183" s="37"/>
    </row>
    <row r="184" spans="1:12" x14ac:dyDescent="0.25">
      <c r="A184" s="994"/>
      <c r="B184" s="1001"/>
      <c r="C184" s="62"/>
      <c r="D184" s="1010"/>
      <c r="E184" s="105"/>
      <c r="F184" s="28"/>
      <c r="G184" s="28"/>
      <c r="H184" s="28"/>
      <c r="I184" s="37"/>
    </row>
    <row r="185" spans="1:12" s="19" customFormat="1" x14ac:dyDescent="0.25">
      <c r="A185" s="995"/>
      <c r="B185" s="1002"/>
      <c r="C185" s="135" t="s">
        <v>1078</v>
      </c>
      <c r="D185" s="1005">
        <v>457</v>
      </c>
      <c r="E185" s="151">
        <f>D185/$D$186*100</f>
        <v>19.596912521440824</v>
      </c>
      <c r="F185" s="173">
        <f>SUM(E179:E185)</f>
        <v>26.843910806174957</v>
      </c>
      <c r="G185" s="139"/>
      <c r="H185" s="139"/>
      <c r="I185" s="140"/>
      <c r="K185" s="137"/>
      <c r="L185" s="137"/>
    </row>
    <row r="186" spans="1:12" x14ac:dyDescent="0.25">
      <c r="A186" s="994"/>
      <c r="B186" s="1001"/>
      <c r="C186" s="145" t="s">
        <v>48</v>
      </c>
      <c r="D186" s="156">
        <v>2332</v>
      </c>
      <c r="E186" s="179">
        <f>D186/$D$186*100</f>
        <v>100</v>
      </c>
      <c r="F186" s="40"/>
      <c r="G186" s="40"/>
      <c r="H186" s="40"/>
      <c r="I186" s="41"/>
    </row>
    <row r="187" spans="1:12" x14ac:dyDescent="0.25">
      <c r="A187" s="993">
        <v>15</v>
      </c>
      <c r="B187" s="1061" t="s">
        <v>549</v>
      </c>
      <c r="C187" s="108" t="s">
        <v>46</v>
      </c>
      <c r="D187" s="190">
        <v>123</v>
      </c>
      <c r="E187" s="121">
        <f>D187/$D$199*100</f>
        <v>19.431279620853083</v>
      </c>
      <c r="F187" s="35"/>
      <c r="G187" s="35"/>
      <c r="H187" s="35"/>
      <c r="I187" s="20"/>
      <c r="K187" s="82" t="s">
        <v>46</v>
      </c>
      <c r="L187" s="112">
        <v>19.399999999999999</v>
      </c>
    </row>
    <row r="188" spans="1:12" x14ac:dyDescent="0.25">
      <c r="A188" s="994"/>
      <c r="B188" s="1062"/>
      <c r="C188" s="62" t="s">
        <v>13</v>
      </c>
      <c r="D188" s="63">
        <v>477</v>
      </c>
      <c r="E188" s="105">
        <f>D188/$D$199*100</f>
        <v>75.355450236966831</v>
      </c>
      <c r="F188" s="28"/>
      <c r="G188" s="28"/>
      <c r="H188" s="28"/>
      <c r="I188" s="37"/>
      <c r="K188" s="82" t="s">
        <v>13</v>
      </c>
      <c r="L188" s="112">
        <v>75.400000000000006</v>
      </c>
    </row>
    <row r="189" spans="1:12" x14ac:dyDescent="0.25">
      <c r="A189" s="994"/>
      <c r="B189" s="1062"/>
      <c r="C189" s="62" t="s">
        <v>22</v>
      </c>
      <c r="D189" s="63">
        <v>20</v>
      </c>
      <c r="E189" s="105">
        <f>D189/$D$199*100</f>
        <v>3.1595576619273298</v>
      </c>
      <c r="F189" s="28"/>
      <c r="G189" s="28"/>
      <c r="H189" s="28"/>
      <c r="I189" s="37"/>
      <c r="K189" s="82" t="s">
        <v>22</v>
      </c>
      <c r="L189" s="112">
        <v>3.2</v>
      </c>
    </row>
    <row r="190" spans="1:12" x14ac:dyDescent="0.25">
      <c r="A190" s="994"/>
      <c r="B190" s="1062"/>
      <c r="C190" s="93"/>
      <c r="D190" s="1010"/>
      <c r="E190" s="105"/>
      <c r="F190" s="28"/>
      <c r="G190" s="28"/>
      <c r="H190" s="28"/>
      <c r="I190" s="37"/>
      <c r="K190" s="82" t="s">
        <v>1158</v>
      </c>
      <c r="L190" s="112">
        <v>2.1</v>
      </c>
    </row>
    <row r="191" spans="1:12" x14ac:dyDescent="0.25">
      <c r="A191" s="994"/>
      <c r="B191" s="1062"/>
      <c r="C191" s="62"/>
      <c r="D191" s="1010"/>
      <c r="E191" s="105"/>
      <c r="F191" s="28"/>
      <c r="G191" s="28"/>
      <c r="H191" s="28"/>
      <c r="I191" s="37"/>
      <c r="L191" s="112">
        <f>SUM(L187:L190)</f>
        <v>100.10000000000001</v>
      </c>
    </row>
    <row r="192" spans="1:12" x14ac:dyDescent="0.25">
      <c r="A192" s="994"/>
      <c r="B192" s="1062"/>
      <c r="C192" s="62"/>
      <c r="D192" s="1010"/>
      <c r="E192" s="105"/>
      <c r="F192" s="28"/>
      <c r="G192" s="28"/>
      <c r="H192" s="28"/>
      <c r="I192" s="37"/>
    </row>
    <row r="193" spans="1:12" x14ac:dyDescent="0.25">
      <c r="A193" s="994"/>
      <c r="B193" s="1062"/>
      <c r="C193" s="62"/>
      <c r="D193" s="1010"/>
      <c r="E193" s="105"/>
      <c r="F193" s="28"/>
      <c r="G193" s="28"/>
      <c r="H193" s="28"/>
      <c r="I193" s="37"/>
    </row>
    <row r="194" spans="1:12" x14ac:dyDescent="0.25">
      <c r="A194" s="994"/>
      <c r="B194" s="1062"/>
      <c r="C194" s="62"/>
      <c r="D194" s="1010"/>
      <c r="E194" s="105"/>
      <c r="F194" s="28"/>
      <c r="G194" s="28"/>
      <c r="H194" s="28"/>
      <c r="I194" s="37"/>
    </row>
    <row r="195" spans="1:12" x14ac:dyDescent="0.25">
      <c r="A195" s="994"/>
      <c r="B195" s="1062"/>
      <c r="C195" s="62"/>
      <c r="D195" s="1010"/>
      <c r="E195" s="105"/>
      <c r="F195" s="28"/>
      <c r="G195" s="28"/>
      <c r="H195" s="28"/>
      <c r="I195" s="37"/>
    </row>
    <row r="196" spans="1:12" x14ac:dyDescent="0.25">
      <c r="A196" s="994"/>
      <c r="B196" s="1062"/>
      <c r="C196" s="62"/>
      <c r="D196" s="1010"/>
      <c r="E196" s="105"/>
      <c r="F196" s="28"/>
      <c r="G196" s="28"/>
      <c r="H196" s="28"/>
      <c r="I196" s="37"/>
    </row>
    <row r="197" spans="1:12" x14ac:dyDescent="0.25">
      <c r="A197" s="994"/>
      <c r="B197" s="1062"/>
      <c r="C197" s="93"/>
      <c r="D197" s="326"/>
      <c r="E197" s="105"/>
      <c r="F197" s="28"/>
      <c r="G197" s="28"/>
      <c r="H197" s="28"/>
      <c r="I197" s="37"/>
    </row>
    <row r="198" spans="1:12" s="19" customFormat="1" x14ac:dyDescent="0.25">
      <c r="A198" s="995"/>
      <c r="B198" s="1062"/>
      <c r="C198" s="135" t="s">
        <v>1078</v>
      </c>
      <c r="D198" s="286">
        <v>13</v>
      </c>
      <c r="E198" s="151">
        <f>D198/$D$199*100</f>
        <v>2.0537124802527646</v>
      </c>
      <c r="F198" s="139"/>
      <c r="G198" s="139"/>
      <c r="H198" s="139"/>
      <c r="I198" s="140"/>
      <c r="K198" s="137"/>
      <c r="L198" s="137"/>
    </row>
    <row r="199" spans="1:12" x14ac:dyDescent="0.25">
      <c r="A199" s="994"/>
      <c r="B199" s="1062"/>
      <c r="C199" s="64" t="s">
        <v>48</v>
      </c>
      <c r="D199" s="156">
        <v>633</v>
      </c>
      <c r="E199" s="179">
        <f>D199/$D$199*100</f>
        <v>100</v>
      </c>
      <c r="F199" s="40"/>
      <c r="G199" s="40"/>
      <c r="H199" s="40"/>
      <c r="I199" s="41"/>
    </row>
    <row r="200" spans="1:12" ht="15" customHeight="1" x14ac:dyDescent="0.25">
      <c r="A200" s="993">
        <v>16</v>
      </c>
      <c r="B200" s="1061" t="s">
        <v>1071</v>
      </c>
      <c r="C200" s="71" t="s">
        <v>46</v>
      </c>
      <c r="D200" s="1009">
        <v>327</v>
      </c>
      <c r="E200" s="121">
        <f>D200/$D$212*100</f>
        <v>52.487961476725516</v>
      </c>
      <c r="F200" s="35"/>
      <c r="G200" s="35"/>
      <c r="H200" s="35"/>
      <c r="I200" s="20"/>
      <c r="K200" s="82" t="s">
        <v>46</v>
      </c>
      <c r="L200" s="112">
        <v>52.5</v>
      </c>
    </row>
    <row r="201" spans="1:12" x14ac:dyDescent="0.25">
      <c r="A201" s="994"/>
      <c r="B201" s="1062"/>
      <c r="C201" s="62" t="s">
        <v>44</v>
      </c>
      <c r="D201" s="63">
        <v>71</v>
      </c>
      <c r="E201" s="105">
        <f t="shared" ref="E201:E209" si="13">D201/$D$212*100</f>
        <v>11.396468699839486</v>
      </c>
      <c r="F201" s="28"/>
      <c r="G201" s="28"/>
      <c r="H201" s="28"/>
      <c r="I201" s="37"/>
      <c r="K201" s="82" t="s">
        <v>44</v>
      </c>
      <c r="L201" s="112">
        <v>11.4</v>
      </c>
    </row>
    <row r="202" spans="1:12" x14ac:dyDescent="0.25">
      <c r="A202" s="994"/>
      <c r="B202" s="1062"/>
      <c r="C202" s="62" t="s">
        <v>32</v>
      </c>
      <c r="D202" s="63">
        <v>49</v>
      </c>
      <c r="E202" s="105">
        <f t="shared" si="13"/>
        <v>7.8651685393258424</v>
      </c>
      <c r="F202" s="28"/>
      <c r="G202" s="28"/>
      <c r="H202" s="28"/>
      <c r="I202" s="37"/>
      <c r="K202" s="82" t="s">
        <v>32</v>
      </c>
      <c r="L202" s="112">
        <v>7.9</v>
      </c>
    </row>
    <row r="203" spans="1:12" x14ac:dyDescent="0.25">
      <c r="A203" s="994"/>
      <c r="B203" s="1062"/>
      <c r="C203" s="62" t="s">
        <v>28</v>
      </c>
      <c r="D203" s="63">
        <v>24</v>
      </c>
      <c r="E203" s="105">
        <f t="shared" si="13"/>
        <v>3.8523274478330656</v>
      </c>
      <c r="F203" s="28"/>
      <c r="G203" s="28"/>
      <c r="H203" s="28"/>
      <c r="I203" s="37"/>
      <c r="K203" s="82" t="s">
        <v>28</v>
      </c>
      <c r="L203" s="112">
        <v>3.9</v>
      </c>
    </row>
    <row r="204" spans="1:12" x14ac:dyDescent="0.25">
      <c r="A204" s="994"/>
      <c r="B204" s="1062"/>
      <c r="C204" s="62" t="s">
        <v>9</v>
      </c>
      <c r="D204" s="63">
        <v>24</v>
      </c>
      <c r="E204" s="105">
        <f t="shared" si="13"/>
        <v>3.8523274478330656</v>
      </c>
      <c r="F204" s="28"/>
      <c r="G204" s="28"/>
      <c r="H204" s="28"/>
      <c r="I204" s="37"/>
      <c r="K204" s="82" t="s">
        <v>9</v>
      </c>
      <c r="L204" s="112">
        <v>3.9</v>
      </c>
    </row>
    <row r="205" spans="1:12" x14ac:dyDescent="0.25">
      <c r="A205" s="994"/>
      <c r="B205" s="1062"/>
      <c r="C205" s="62" t="s">
        <v>31</v>
      </c>
      <c r="D205" s="63">
        <v>19</v>
      </c>
      <c r="E205" s="105">
        <f t="shared" si="13"/>
        <v>3.0497592295345104</v>
      </c>
      <c r="F205" s="28"/>
      <c r="G205" s="28"/>
      <c r="H205" s="28"/>
      <c r="I205" s="37"/>
      <c r="K205" s="82" t="s">
        <v>31</v>
      </c>
      <c r="L205" s="112">
        <v>3</v>
      </c>
    </row>
    <row r="206" spans="1:12" x14ac:dyDescent="0.25">
      <c r="A206" s="994"/>
      <c r="B206" s="1062"/>
      <c r="C206" s="62" t="s">
        <v>13</v>
      </c>
      <c r="D206" s="63">
        <v>12</v>
      </c>
      <c r="E206" s="105">
        <f t="shared" si="13"/>
        <v>1.9261637239165328</v>
      </c>
      <c r="F206" s="28"/>
      <c r="G206" s="28"/>
      <c r="H206" s="28"/>
      <c r="I206" s="37"/>
      <c r="K206" s="82" t="s">
        <v>1158</v>
      </c>
      <c r="L206" s="112">
        <v>17.5</v>
      </c>
    </row>
    <row r="207" spans="1:12" x14ac:dyDescent="0.25">
      <c r="A207" s="994"/>
      <c r="B207" s="1062"/>
      <c r="C207" s="62" t="s">
        <v>168</v>
      </c>
      <c r="D207" s="63">
        <v>11</v>
      </c>
      <c r="E207" s="105">
        <f t="shared" si="13"/>
        <v>1.7656500802568218</v>
      </c>
      <c r="F207" s="28"/>
      <c r="G207" s="28"/>
      <c r="H207" s="28"/>
      <c r="I207" s="37"/>
      <c r="L207" s="112">
        <f>SUM(L200:L206)</f>
        <v>100.10000000000001</v>
      </c>
    </row>
    <row r="208" spans="1:12" x14ac:dyDescent="0.25">
      <c r="A208" s="994"/>
      <c r="B208" s="1062"/>
      <c r="C208" s="62" t="s">
        <v>14</v>
      </c>
      <c r="D208" s="63">
        <v>10</v>
      </c>
      <c r="E208" s="105">
        <f t="shared" si="13"/>
        <v>1.6051364365971106</v>
      </c>
      <c r="F208" s="28"/>
      <c r="G208" s="28"/>
      <c r="H208" s="28"/>
      <c r="I208" s="37"/>
    </row>
    <row r="209" spans="1:12" x14ac:dyDescent="0.25">
      <c r="A209" s="994"/>
      <c r="B209" s="1062"/>
      <c r="C209" s="62" t="s">
        <v>111</v>
      </c>
      <c r="D209" s="63">
        <v>9</v>
      </c>
      <c r="E209" s="105">
        <f t="shared" si="13"/>
        <v>1.4446227929373996</v>
      </c>
      <c r="F209" s="28"/>
      <c r="G209" s="28"/>
      <c r="H209" s="28"/>
      <c r="I209" s="37"/>
    </row>
    <row r="210" spans="1:12" x14ac:dyDescent="0.25">
      <c r="A210" s="994"/>
      <c r="B210" s="1062"/>
      <c r="C210" s="62"/>
      <c r="D210" s="1010"/>
      <c r="E210" s="105"/>
      <c r="F210" s="28"/>
      <c r="G210" s="28"/>
      <c r="H210" s="28"/>
      <c r="I210" s="37"/>
    </row>
    <row r="211" spans="1:12" s="19" customFormat="1" x14ac:dyDescent="0.25">
      <c r="A211" s="995"/>
      <c r="B211" s="1062"/>
      <c r="C211" s="135" t="s">
        <v>1078</v>
      </c>
      <c r="D211" s="286">
        <v>67</v>
      </c>
      <c r="E211" s="151">
        <f>D211/$D$212*100</f>
        <v>10.754414125200643</v>
      </c>
      <c r="F211" s="173">
        <f>SUM(E206:E211)</f>
        <v>17.495987158908505</v>
      </c>
      <c r="G211" s="139"/>
      <c r="H211" s="139"/>
      <c r="I211" s="140"/>
      <c r="K211" s="137"/>
      <c r="L211" s="137"/>
    </row>
    <row r="212" spans="1:12" x14ac:dyDescent="0.25">
      <c r="A212" s="994"/>
      <c r="B212" s="1062"/>
      <c r="C212" s="142" t="s">
        <v>48</v>
      </c>
      <c r="D212" s="156">
        <v>623</v>
      </c>
      <c r="E212" s="179">
        <f>D212/$D$212*100</f>
        <v>100</v>
      </c>
      <c r="F212" s="40"/>
      <c r="G212" s="40"/>
      <c r="H212" s="40"/>
      <c r="I212" s="41"/>
    </row>
    <row r="213" spans="1:12" ht="16.5" customHeight="1" x14ac:dyDescent="0.25">
      <c r="A213" s="993">
        <v>17</v>
      </c>
      <c r="B213" s="1061" t="s">
        <v>1072</v>
      </c>
      <c r="C213" s="108" t="s">
        <v>46</v>
      </c>
      <c r="D213" s="190">
        <v>347</v>
      </c>
      <c r="E213" s="121">
        <f>D213/$D$225*100</f>
        <v>56.514657980456029</v>
      </c>
      <c r="F213" s="35"/>
      <c r="G213" s="35"/>
      <c r="H213" s="35"/>
      <c r="I213" s="20"/>
      <c r="K213" s="82" t="s">
        <v>46</v>
      </c>
      <c r="L213" s="112">
        <v>56.5</v>
      </c>
    </row>
    <row r="214" spans="1:12" x14ac:dyDescent="0.25">
      <c r="A214" s="994"/>
      <c r="B214" s="1062"/>
      <c r="C214" s="62" t="s">
        <v>28</v>
      </c>
      <c r="D214" s="63">
        <v>116</v>
      </c>
      <c r="E214" s="105">
        <f t="shared" ref="E214:E224" si="14">D214/$D$225*100</f>
        <v>18.892508143322477</v>
      </c>
      <c r="F214" s="28"/>
      <c r="G214" s="28"/>
      <c r="H214" s="28"/>
      <c r="I214" s="37"/>
      <c r="K214" s="82" t="s">
        <v>28</v>
      </c>
      <c r="L214" s="112">
        <v>18.899999999999999</v>
      </c>
    </row>
    <row r="215" spans="1:12" x14ac:dyDescent="0.25">
      <c r="A215" s="994"/>
      <c r="B215" s="1062"/>
      <c r="C215" s="62" t="s">
        <v>41</v>
      </c>
      <c r="D215" s="63">
        <v>56</v>
      </c>
      <c r="E215" s="105">
        <f t="shared" si="14"/>
        <v>9.120521172638437</v>
      </c>
      <c r="F215" s="28"/>
      <c r="G215" s="28"/>
      <c r="H215" s="28"/>
      <c r="I215" s="37"/>
      <c r="K215" s="82" t="s">
        <v>1073</v>
      </c>
      <c r="L215" s="112">
        <v>9.1</v>
      </c>
    </row>
    <row r="216" spans="1:12" x14ac:dyDescent="0.25">
      <c r="A216" s="994"/>
      <c r="B216" s="1062"/>
      <c r="C216" s="62" t="s">
        <v>32</v>
      </c>
      <c r="D216" s="63">
        <v>37</v>
      </c>
      <c r="E216" s="105">
        <f t="shared" si="14"/>
        <v>6.0260586319218241</v>
      </c>
      <c r="F216" s="28"/>
      <c r="G216" s="28"/>
      <c r="H216" s="28"/>
      <c r="I216" s="37"/>
      <c r="K216" s="82" t="s">
        <v>32</v>
      </c>
      <c r="L216" s="112">
        <v>6</v>
      </c>
    </row>
    <row r="217" spans="1:12" x14ac:dyDescent="0.25">
      <c r="A217" s="994"/>
      <c r="B217" s="1062"/>
      <c r="C217" s="62" t="s">
        <v>8</v>
      </c>
      <c r="D217" s="63">
        <v>9</v>
      </c>
      <c r="E217" s="105">
        <f t="shared" si="14"/>
        <v>1.4657980456026058</v>
      </c>
      <c r="F217" s="28"/>
      <c r="G217" s="28"/>
      <c r="H217" s="28"/>
      <c r="I217" s="37"/>
      <c r="K217" s="82" t="s">
        <v>1158</v>
      </c>
      <c r="L217" s="112">
        <v>9.4</v>
      </c>
    </row>
    <row r="218" spans="1:12" x14ac:dyDescent="0.25">
      <c r="A218" s="994"/>
      <c r="B218" s="1062"/>
      <c r="C218" s="62" t="s">
        <v>35</v>
      </c>
      <c r="D218" s="63">
        <v>4</v>
      </c>
      <c r="E218" s="105">
        <f t="shared" si="14"/>
        <v>0.65146579804560267</v>
      </c>
      <c r="F218" s="28"/>
      <c r="G218" s="28"/>
      <c r="H218" s="28"/>
      <c r="I218" s="37"/>
      <c r="L218" s="112">
        <f>SUM(L213:L217)</f>
        <v>99.9</v>
      </c>
    </row>
    <row r="219" spans="1:12" x14ac:dyDescent="0.25">
      <c r="A219" s="994"/>
      <c r="B219" s="1062"/>
      <c r="C219" s="62" t="s">
        <v>19</v>
      </c>
      <c r="D219" s="63">
        <v>4</v>
      </c>
      <c r="E219" s="105">
        <f t="shared" si="14"/>
        <v>0.65146579804560267</v>
      </c>
      <c r="F219" s="28"/>
      <c r="G219" s="28"/>
      <c r="H219" s="28"/>
      <c r="I219" s="37"/>
    </row>
    <row r="220" spans="1:12" x14ac:dyDescent="0.25">
      <c r="A220" s="994"/>
      <c r="B220" s="1062"/>
      <c r="C220" s="62"/>
      <c r="D220" s="1010"/>
      <c r="E220" s="105"/>
      <c r="F220" s="28"/>
      <c r="G220" s="28"/>
      <c r="H220" s="28"/>
      <c r="I220" s="37"/>
    </row>
    <row r="221" spans="1:12" x14ac:dyDescent="0.25">
      <c r="A221" s="994"/>
      <c r="B221" s="1062"/>
      <c r="C221" s="62"/>
      <c r="D221" s="1010"/>
      <c r="E221" s="105"/>
      <c r="F221" s="28"/>
      <c r="G221" s="28"/>
      <c r="H221" s="28"/>
      <c r="I221" s="37"/>
    </row>
    <row r="222" spans="1:12" x14ac:dyDescent="0.25">
      <c r="A222" s="994"/>
      <c r="B222" s="1062"/>
      <c r="C222" s="62"/>
      <c r="D222" s="1010"/>
      <c r="E222" s="105"/>
      <c r="F222" s="28"/>
      <c r="G222" s="28"/>
      <c r="H222" s="28"/>
      <c r="I222" s="37"/>
    </row>
    <row r="223" spans="1:12" x14ac:dyDescent="0.25">
      <c r="A223" s="994"/>
      <c r="B223" s="1062"/>
      <c r="C223" s="62"/>
      <c r="D223" s="1010"/>
      <c r="E223" s="105"/>
      <c r="F223" s="28"/>
      <c r="G223" s="28"/>
      <c r="H223" s="28"/>
      <c r="I223" s="37"/>
    </row>
    <row r="224" spans="1:12" s="19" customFormat="1" x14ac:dyDescent="0.25">
      <c r="A224" s="995"/>
      <c r="B224" s="1062"/>
      <c r="C224" s="135" t="s">
        <v>1078</v>
      </c>
      <c r="D224" s="1005">
        <v>41</v>
      </c>
      <c r="E224" s="151">
        <f t="shared" si="14"/>
        <v>6.677524429967427</v>
      </c>
      <c r="F224" s="173">
        <f>SUM(E217:E224)</f>
        <v>9.4462540716612384</v>
      </c>
      <c r="G224" s="139"/>
      <c r="H224" s="139"/>
      <c r="I224" s="140"/>
      <c r="K224" s="137"/>
      <c r="L224" s="137"/>
    </row>
    <row r="225" spans="1:12" x14ac:dyDescent="0.25">
      <c r="A225" s="994"/>
      <c r="B225" s="1062"/>
      <c r="C225" s="142" t="s">
        <v>48</v>
      </c>
      <c r="D225" s="191">
        <v>614</v>
      </c>
      <c r="E225" s="179">
        <f>D225/$D$225*100</f>
        <v>100</v>
      </c>
      <c r="F225" s="40"/>
      <c r="G225" s="40"/>
      <c r="H225" s="40"/>
      <c r="I225" s="41"/>
    </row>
    <row r="226" spans="1:12" x14ac:dyDescent="0.25">
      <c r="A226" s="993">
        <v>18</v>
      </c>
      <c r="B226" s="1061" t="s">
        <v>541</v>
      </c>
      <c r="C226" s="71" t="s">
        <v>46</v>
      </c>
      <c r="D226" s="1009">
        <v>377</v>
      </c>
      <c r="E226" s="121">
        <f>D226/$D$238*100</f>
        <v>69.557195571955717</v>
      </c>
      <c r="F226" s="35"/>
      <c r="G226" s="35"/>
      <c r="H226" s="35"/>
      <c r="I226" s="20"/>
      <c r="K226" s="82" t="s">
        <v>46</v>
      </c>
      <c r="L226" s="112">
        <v>69.599999999999994</v>
      </c>
    </row>
    <row r="227" spans="1:12" x14ac:dyDescent="0.25">
      <c r="A227" s="994"/>
      <c r="B227" s="1062"/>
      <c r="C227" s="62" t="s">
        <v>32</v>
      </c>
      <c r="D227" s="63">
        <v>64</v>
      </c>
      <c r="E227" s="105">
        <f t="shared" ref="E227:E235" si="15">D227/$D$238*100</f>
        <v>11.808118081180812</v>
      </c>
      <c r="F227" s="28"/>
      <c r="G227" s="28"/>
      <c r="H227" s="28"/>
      <c r="I227" s="37"/>
      <c r="K227" s="82" t="s">
        <v>32</v>
      </c>
      <c r="L227" s="112">
        <v>11.8</v>
      </c>
    </row>
    <row r="228" spans="1:12" x14ac:dyDescent="0.25">
      <c r="A228" s="994"/>
      <c r="B228" s="1062"/>
      <c r="C228" s="62" t="s">
        <v>28</v>
      </c>
      <c r="D228" s="63">
        <v>17</v>
      </c>
      <c r="E228" s="105">
        <f t="shared" si="15"/>
        <v>3.1365313653136528</v>
      </c>
      <c r="F228" s="28"/>
      <c r="G228" s="28"/>
      <c r="H228" s="28"/>
      <c r="I228" s="37"/>
      <c r="K228" s="82" t="s">
        <v>28</v>
      </c>
      <c r="L228" s="112">
        <v>3.1</v>
      </c>
    </row>
    <row r="229" spans="1:12" x14ac:dyDescent="0.25">
      <c r="A229" s="994"/>
      <c r="B229" s="1062"/>
      <c r="C229" s="62" t="s">
        <v>31</v>
      </c>
      <c r="D229" s="63">
        <v>9</v>
      </c>
      <c r="E229" s="105">
        <f t="shared" si="15"/>
        <v>1.6605166051660518</v>
      </c>
      <c r="F229" s="28"/>
      <c r="G229" s="28"/>
      <c r="H229" s="28"/>
      <c r="I229" s="37"/>
      <c r="K229" s="82" t="s">
        <v>1158</v>
      </c>
      <c r="L229" s="112">
        <v>15.5</v>
      </c>
    </row>
    <row r="230" spans="1:12" x14ac:dyDescent="0.25">
      <c r="A230" s="994"/>
      <c r="B230" s="1062"/>
      <c r="C230" s="62" t="s">
        <v>8</v>
      </c>
      <c r="D230" s="63">
        <v>8</v>
      </c>
      <c r="E230" s="105">
        <f t="shared" si="15"/>
        <v>1.4760147601476015</v>
      </c>
      <c r="F230" s="28"/>
      <c r="G230" s="28"/>
      <c r="H230" s="28"/>
      <c r="I230" s="37"/>
      <c r="L230" s="112">
        <f>SUM(L226:L229)</f>
        <v>99.999999999999986</v>
      </c>
    </row>
    <row r="231" spans="1:12" x14ac:dyDescent="0.25">
      <c r="A231" s="994"/>
      <c r="B231" s="1062"/>
      <c r="C231" s="62" t="s">
        <v>9</v>
      </c>
      <c r="D231" s="63">
        <v>8</v>
      </c>
      <c r="E231" s="105">
        <f t="shared" si="15"/>
        <v>1.4760147601476015</v>
      </c>
      <c r="F231" s="28"/>
      <c r="G231" s="28"/>
      <c r="H231" s="28"/>
      <c r="I231" s="37"/>
    </row>
    <row r="232" spans="1:12" x14ac:dyDescent="0.25">
      <c r="A232" s="994"/>
      <c r="B232" s="1062"/>
      <c r="C232" s="62" t="s">
        <v>125</v>
      </c>
      <c r="D232" s="63">
        <v>6</v>
      </c>
      <c r="E232" s="105">
        <f t="shared" si="15"/>
        <v>1.107011070110701</v>
      </c>
      <c r="F232" s="28"/>
      <c r="G232" s="28"/>
      <c r="H232" s="28"/>
      <c r="I232" s="37"/>
    </row>
    <row r="233" spans="1:12" x14ac:dyDescent="0.25">
      <c r="A233" s="994"/>
      <c r="B233" s="1062"/>
      <c r="C233" s="62" t="s">
        <v>39</v>
      </c>
      <c r="D233" s="63">
        <v>6</v>
      </c>
      <c r="E233" s="105">
        <f t="shared" si="15"/>
        <v>1.107011070110701</v>
      </c>
      <c r="F233" s="28"/>
      <c r="G233" s="28"/>
      <c r="H233" s="28"/>
      <c r="I233" s="37"/>
    </row>
    <row r="234" spans="1:12" x14ac:dyDescent="0.25">
      <c r="A234" s="994"/>
      <c r="B234" s="1062"/>
      <c r="C234" s="62" t="s">
        <v>11</v>
      </c>
      <c r="D234" s="63">
        <v>5</v>
      </c>
      <c r="E234" s="105">
        <f t="shared" si="15"/>
        <v>0.92250922509225086</v>
      </c>
      <c r="F234" s="28"/>
      <c r="G234" s="28"/>
      <c r="H234" s="28"/>
      <c r="I234" s="37"/>
    </row>
    <row r="235" spans="1:12" x14ac:dyDescent="0.25">
      <c r="A235" s="994"/>
      <c r="B235" s="1062"/>
      <c r="C235" s="62" t="s">
        <v>4</v>
      </c>
      <c r="D235" s="63">
        <v>5</v>
      </c>
      <c r="E235" s="105">
        <f t="shared" si="15"/>
        <v>0.92250922509225086</v>
      </c>
      <c r="F235" s="28"/>
      <c r="G235" s="28"/>
      <c r="H235" s="28"/>
      <c r="I235" s="37"/>
    </row>
    <row r="236" spans="1:12" x14ac:dyDescent="0.25">
      <c r="A236" s="994"/>
      <c r="B236" s="1062"/>
      <c r="C236" s="62"/>
      <c r="D236" s="1010"/>
      <c r="E236" s="105"/>
      <c r="F236" s="28"/>
      <c r="G236" s="28"/>
      <c r="H236" s="28"/>
      <c r="I236" s="37"/>
    </row>
    <row r="237" spans="1:12" s="19" customFormat="1" x14ac:dyDescent="0.25">
      <c r="A237" s="995"/>
      <c r="B237" s="1062"/>
      <c r="C237" s="135" t="s">
        <v>1078</v>
      </c>
      <c r="D237" s="286">
        <v>37</v>
      </c>
      <c r="E237" s="151">
        <f>D237/$D$238*100</f>
        <v>6.8265682656826572</v>
      </c>
      <c r="F237" s="173">
        <f>SUM(E229:E237)</f>
        <v>15.498154981549817</v>
      </c>
      <c r="G237" s="139"/>
      <c r="H237" s="139"/>
      <c r="I237" s="140"/>
      <c r="K237" s="137"/>
      <c r="L237" s="137"/>
    </row>
    <row r="238" spans="1:12" x14ac:dyDescent="0.25">
      <c r="A238" s="994"/>
      <c r="B238" s="1062"/>
      <c r="C238" s="142" t="s">
        <v>48</v>
      </c>
      <c r="D238" s="156">
        <v>542</v>
      </c>
      <c r="E238" s="179">
        <f>D238/$D$238*100</f>
        <v>100</v>
      </c>
      <c r="F238" s="40"/>
      <c r="G238" s="40"/>
      <c r="H238" s="40"/>
      <c r="I238" s="41"/>
    </row>
    <row r="239" spans="1:12" x14ac:dyDescent="0.25">
      <c r="A239" s="993">
        <v>19</v>
      </c>
      <c r="B239" s="1061" t="s">
        <v>543</v>
      </c>
      <c r="C239" s="71" t="s">
        <v>46</v>
      </c>
      <c r="D239" s="1009">
        <v>299</v>
      </c>
      <c r="E239" s="121">
        <f t="shared" ref="E239:E244" si="16">D239/$D$251*100</f>
        <v>88.724035608308611</v>
      </c>
      <c r="F239" s="35"/>
      <c r="G239" s="35"/>
      <c r="H239" s="35"/>
      <c r="I239" s="20"/>
      <c r="K239" s="82" t="s">
        <v>46</v>
      </c>
      <c r="L239" s="112">
        <v>88.7</v>
      </c>
    </row>
    <row r="240" spans="1:12" x14ac:dyDescent="0.25">
      <c r="A240" s="994"/>
      <c r="B240" s="1062"/>
      <c r="C240" s="62" t="s">
        <v>44</v>
      </c>
      <c r="D240" s="63">
        <v>9</v>
      </c>
      <c r="E240" s="105">
        <f t="shared" si="16"/>
        <v>2.6706231454005933</v>
      </c>
      <c r="F240" s="28"/>
      <c r="G240" s="28"/>
      <c r="H240" s="28"/>
      <c r="I240" s="37"/>
      <c r="K240" s="82" t="s">
        <v>44</v>
      </c>
      <c r="L240" s="112">
        <v>2.7</v>
      </c>
    </row>
    <row r="241" spans="1:12" x14ac:dyDescent="0.25">
      <c r="A241" s="994"/>
      <c r="B241" s="1062"/>
      <c r="C241" s="62" t="s">
        <v>8</v>
      </c>
      <c r="D241" s="63">
        <v>8</v>
      </c>
      <c r="E241" s="105">
        <f t="shared" si="16"/>
        <v>2.3738872403560833</v>
      </c>
      <c r="F241" s="28"/>
      <c r="G241" s="28"/>
      <c r="H241" s="28"/>
      <c r="I241" s="37"/>
      <c r="K241" s="82" t="s">
        <v>8</v>
      </c>
      <c r="L241" s="112">
        <v>2.4</v>
      </c>
    </row>
    <row r="242" spans="1:12" x14ac:dyDescent="0.25">
      <c r="A242" s="994"/>
      <c r="B242" s="1062"/>
      <c r="C242" s="62" t="s">
        <v>28</v>
      </c>
      <c r="D242" s="63">
        <v>6</v>
      </c>
      <c r="E242" s="105">
        <f t="shared" si="16"/>
        <v>1.7804154302670623</v>
      </c>
      <c r="F242" s="28"/>
      <c r="G242" s="28"/>
      <c r="H242" s="28"/>
      <c r="I242" s="37"/>
      <c r="K242" s="82" t="s">
        <v>1158</v>
      </c>
      <c r="L242" s="112">
        <v>6.2</v>
      </c>
    </row>
    <row r="243" spans="1:12" x14ac:dyDescent="0.25">
      <c r="A243" s="994"/>
      <c r="B243" s="1062"/>
      <c r="C243" s="62" t="s">
        <v>9</v>
      </c>
      <c r="D243" s="63">
        <v>4</v>
      </c>
      <c r="E243" s="105">
        <f t="shared" si="16"/>
        <v>1.1869436201780417</v>
      </c>
      <c r="F243" s="28"/>
      <c r="G243" s="28"/>
      <c r="H243" s="28"/>
      <c r="I243" s="37"/>
      <c r="L243" s="112">
        <f>SUM(L239:L242)</f>
        <v>100.00000000000001</v>
      </c>
    </row>
    <row r="244" spans="1:12" x14ac:dyDescent="0.25">
      <c r="A244" s="994"/>
      <c r="B244" s="1062"/>
      <c r="C244" s="62" t="s">
        <v>168</v>
      </c>
      <c r="D244" s="63">
        <v>3</v>
      </c>
      <c r="E244" s="105">
        <f t="shared" si="16"/>
        <v>0.89020771513353114</v>
      </c>
      <c r="F244" s="28"/>
      <c r="G244" s="28"/>
      <c r="H244" s="28"/>
      <c r="I244" s="37"/>
    </row>
    <row r="245" spans="1:12" x14ac:dyDescent="0.25">
      <c r="A245" s="994"/>
      <c r="B245" s="1062"/>
      <c r="C245" s="62"/>
      <c r="D245" s="1010"/>
      <c r="E245" s="105"/>
      <c r="F245" s="28"/>
      <c r="G245" s="28"/>
      <c r="H245" s="28"/>
      <c r="I245" s="37"/>
    </row>
    <row r="246" spans="1:12" x14ac:dyDescent="0.25">
      <c r="A246" s="994"/>
      <c r="B246" s="1062"/>
      <c r="C246" s="62"/>
      <c r="D246" s="1010"/>
      <c r="E246" s="105"/>
      <c r="F246" s="28"/>
      <c r="G246" s="28"/>
      <c r="H246" s="28"/>
      <c r="I246" s="37"/>
    </row>
    <row r="247" spans="1:12" x14ac:dyDescent="0.25">
      <c r="A247" s="994"/>
      <c r="B247" s="1062"/>
      <c r="C247" s="62"/>
      <c r="D247" s="1010"/>
      <c r="E247" s="105"/>
      <c r="F247" s="28"/>
      <c r="G247" s="28"/>
      <c r="H247" s="28"/>
      <c r="I247" s="37"/>
    </row>
    <row r="248" spans="1:12" x14ac:dyDescent="0.25">
      <c r="A248" s="994"/>
      <c r="B248" s="1062"/>
      <c r="C248" s="62"/>
      <c r="D248" s="1010"/>
      <c r="E248" s="105"/>
      <c r="F248" s="28"/>
      <c r="G248" s="28"/>
      <c r="H248" s="28"/>
      <c r="I248" s="37"/>
    </row>
    <row r="249" spans="1:12" x14ac:dyDescent="0.25">
      <c r="A249" s="994"/>
      <c r="B249" s="1062"/>
      <c r="C249" s="62"/>
      <c r="D249" s="1010"/>
      <c r="E249" s="105"/>
      <c r="F249" s="28"/>
      <c r="G249" s="28"/>
      <c r="H249" s="28"/>
      <c r="I249" s="37"/>
    </row>
    <row r="250" spans="1:12" s="19" customFormat="1" x14ac:dyDescent="0.25">
      <c r="A250" s="995"/>
      <c r="B250" s="1062"/>
      <c r="C250" s="135" t="s">
        <v>1078</v>
      </c>
      <c r="D250" s="286">
        <v>8</v>
      </c>
      <c r="E250" s="151">
        <f>D250/$D$251*100</f>
        <v>2.3738872403560833</v>
      </c>
      <c r="F250" s="173">
        <f>SUM(E242:E250)</f>
        <v>6.2314540059347188</v>
      </c>
      <c r="G250" s="139"/>
      <c r="H250" s="139"/>
      <c r="I250" s="140"/>
      <c r="K250" s="137"/>
      <c r="L250" s="137"/>
    </row>
    <row r="251" spans="1:12" x14ac:dyDescent="0.25">
      <c r="A251" s="994"/>
      <c r="B251" s="1062"/>
      <c r="C251" s="142" t="s">
        <v>48</v>
      </c>
      <c r="D251" s="191">
        <v>337</v>
      </c>
      <c r="E251" s="179">
        <f>D251/$D$251*100</f>
        <v>100</v>
      </c>
      <c r="F251" s="40"/>
      <c r="G251" s="40"/>
      <c r="H251" s="40"/>
      <c r="I251" s="41"/>
    </row>
    <row r="252" spans="1:12" x14ac:dyDescent="0.25">
      <c r="A252" s="993">
        <v>20</v>
      </c>
      <c r="B252" s="1061" t="s">
        <v>1163</v>
      </c>
      <c r="C252" s="71" t="s">
        <v>46</v>
      </c>
      <c r="D252" s="1009">
        <v>447</v>
      </c>
      <c r="E252" s="121">
        <f>D252/$D$264*100</f>
        <v>79.964221824686945</v>
      </c>
      <c r="F252" s="35"/>
      <c r="G252" s="35"/>
      <c r="H252" s="35"/>
      <c r="I252" s="20"/>
      <c r="K252" s="82" t="s">
        <v>46</v>
      </c>
      <c r="L252" s="82">
        <v>80</v>
      </c>
    </row>
    <row r="253" spans="1:12" x14ac:dyDescent="0.25">
      <c r="A253" s="994"/>
      <c r="B253" s="1062"/>
      <c r="C253" s="62" t="s">
        <v>8</v>
      </c>
      <c r="D253" s="63">
        <v>33</v>
      </c>
      <c r="E253" s="105">
        <f t="shared" ref="E253:E264" si="17">D253/$D$264*100</f>
        <v>5.9033989266547406</v>
      </c>
      <c r="F253" s="28"/>
      <c r="G253" s="28"/>
      <c r="H253" s="28"/>
      <c r="I253" s="37"/>
      <c r="K253" s="82" t="s">
        <v>8</v>
      </c>
      <c r="L253" s="112">
        <v>5.9</v>
      </c>
    </row>
    <row r="254" spans="1:12" x14ac:dyDescent="0.25">
      <c r="A254" s="994"/>
      <c r="B254" s="1062"/>
      <c r="C254" s="62" t="s">
        <v>28</v>
      </c>
      <c r="D254" s="63">
        <v>19</v>
      </c>
      <c r="E254" s="105">
        <f t="shared" si="17"/>
        <v>3.3989266547406083</v>
      </c>
      <c r="F254" s="28"/>
      <c r="G254" s="28"/>
      <c r="H254" s="28"/>
      <c r="I254" s="37"/>
      <c r="K254" s="82" t="s">
        <v>28</v>
      </c>
      <c r="L254" s="112">
        <v>3.4</v>
      </c>
    </row>
    <row r="255" spans="1:12" x14ac:dyDescent="0.25">
      <c r="A255" s="994"/>
      <c r="B255" s="1062"/>
      <c r="C255" s="62" t="s">
        <v>41</v>
      </c>
      <c r="D255" s="63">
        <v>15</v>
      </c>
      <c r="E255" s="105">
        <f t="shared" si="17"/>
        <v>2.6833631484794274</v>
      </c>
      <c r="F255" s="28"/>
      <c r="G255" s="28"/>
      <c r="H255" s="28"/>
      <c r="I255" s="37"/>
      <c r="K255" s="82" t="s">
        <v>1073</v>
      </c>
      <c r="L255" s="112">
        <v>2.7</v>
      </c>
    </row>
    <row r="256" spans="1:12" x14ac:dyDescent="0.25">
      <c r="A256" s="994"/>
      <c r="B256" s="1062"/>
      <c r="C256" s="62" t="s">
        <v>81</v>
      </c>
      <c r="D256" s="63">
        <v>6</v>
      </c>
      <c r="E256" s="105">
        <f t="shared" si="17"/>
        <v>1.0733452593917709</v>
      </c>
      <c r="F256" s="28"/>
      <c r="G256" s="28"/>
      <c r="H256" s="28"/>
      <c r="I256" s="37"/>
      <c r="K256" s="82" t="s">
        <v>1158</v>
      </c>
      <c r="L256" s="112">
        <v>8.1</v>
      </c>
    </row>
    <row r="257" spans="1:13" x14ac:dyDescent="0.25">
      <c r="A257" s="994"/>
      <c r="B257" s="1062"/>
      <c r="C257" s="62" t="s">
        <v>31</v>
      </c>
      <c r="D257" s="63">
        <v>4</v>
      </c>
      <c r="E257" s="105">
        <f t="shared" si="17"/>
        <v>0.7155635062611807</v>
      </c>
      <c r="F257" s="28"/>
      <c r="G257" s="28"/>
      <c r="H257" s="28"/>
      <c r="I257" s="37"/>
      <c r="L257" s="82">
        <f>SUM(L252:L256)</f>
        <v>100.10000000000001</v>
      </c>
    </row>
    <row r="258" spans="1:13" x14ac:dyDescent="0.25">
      <c r="A258" s="994"/>
      <c r="B258" s="1062"/>
      <c r="C258" s="62" t="s">
        <v>36</v>
      </c>
      <c r="D258" s="63">
        <v>4</v>
      </c>
      <c r="E258" s="105">
        <f t="shared" si="17"/>
        <v>0.7155635062611807</v>
      </c>
      <c r="F258" s="28"/>
      <c r="G258" s="28"/>
      <c r="H258" s="28"/>
      <c r="I258" s="37"/>
    </row>
    <row r="259" spans="1:13" x14ac:dyDescent="0.25">
      <c r="A259" s="994"/>
      <c r="B259" s="1062"/>
      <c r="C259" s="62" t="s">
        <v>13</v>
      </c>
      <c r="D259" s="63">
        <v>4</v>
      </c>
      <c r="E259" s="105">
        <f t="shared" si="17"/>
        <v>0.7155635062611807</v>
      </c>
      <c r="F259" s="28"/>
      <c r="G259" s="28"/>
      <c r="H259" s="28"/>
      <c r="I259" s="37"/>
    </row>
    <row r="260" spans="1:13" x14ac:dyDescent="0.25">
      <c r="A260" s="994"/>
      <c r="B260" s="1062"/>
      <c r="C260" s="62" t="s">
        <v>17</v>
      </c>
      <c r="D260" s="63">
        <v>4</v>
      </c>
      <c r="E260" s="105">
        <f t="shared" si="17"/>
        <v>0.7155635062611807</v>
      </c>
      <c r="F260" s="28"/>
      <c r="G260" s="28"/>
      <c r="H260" s="28"/>
      <c r="I260" s="37"/>
    </row>
    <row r="261" spans="1:13" x14ac:dyDescent="0.25">
      <c r="A261" s="994"/>
      <c r="B261" s="1062"/>
      <c r="C261" s="62" t="s">
        <v>35</v>
      </c>
      <c r="D261" s="63">
        <v>3</v>
      </c>
      <c r="E261" s="105">
        <f t="shared" si="17"/>
        <v>0.53667262969588547</v>
      </c>
      <c r="F261" s="28"/>
      <c r="G261" s="28"/>
      <c r="H261" s="28"/>
      <c r="I261" s="37"/>
    </row>
    <row r="262" spans="1:13" x14ac:dyDescent="0.25">
      <c r="A262" s="994"/>
      <c r="B262" s="1062"/>
      <c r="C262" s="62"/>
      <c r="D262" s="1010"/>
      <c r="E262" s="105"/>
      <c r="F262" s="28"/>
      <c r="G262" s="28"/>
      <c r="H262" s="28"/>
      <c r="I262" s="37"/>
    </row>
    <row r="263" spans="1:13" s="19" customFormat="1" x14ac:dyDescent="0.25">
      <c r="A263" s="995"/>
      <c r="B263" s="1062"/>
      <c r="C263" s="135" t="s">
        <v>1078</v>
      </c>
      <c r="D263" s="286">
        <v>20</v>
      </c>
      <c r="E263" s="151">
        <f t="shared" si="17"/>
        <v>3.5778175313059033</v>
      </c>
      <c r="F263" s="173">
        <f>SUM(E256:E263)</f>
        <v>8.0500894454382834</v>
      </c>
      <c r="G263" s="139"/>
      <c r="H263" s="139"/>
      <c r="I263" s="140"/>
      <c r="K263" s="137"/>
      <c r="L263" s="137"/>
    </row>
    <row r="264" spans="1:13" x14ac:dyDescent="0.25">
      <c r="A264" s="996"/>
      <c r="B264" s="1063"/>
      <c r="C264" s="76" t="s">
        <v>48</v>
      </c>
      <c r="D264" s="1012">
        <v>559</v>
      </c>
      <c r="E264" s="101">
        <f t="shared" si="17"/>
        <v>100</v>
      </c>
      <c r="F264" s="40"/>
      <c r="G264" s="40"/>
      <c r="H264" s="40"/>
      <c r="I264" s="41"/>
    </row>
    <row r="265" spans="1:13" ht="25.5" customHeight="1" x14ac:dyDescent="0.25">
      <c r="A265" s="1066" t="s">
        <v>654</v>
      </c>
      <c r="B265" s="1068" t="s">
        <v>1375</v>
      </c>
      <c r="C265" s="1068"/>
      <c r="G265" s="106"/>
      <c r="H265" s="82"/>
      <c r="I265" s="82"/>
    </row>
    <row r="266" spans="1:13" s="26" customFormat="1" ht="11.25" x14ac:dyDescent="0.2">
      <c r="A266" s="1067"/>
      <c r="B266" s="26" t="s">
        <v>1378</v>
      </c>
      <c r="D266" s="1013"/>
      <c r="G266" s="152"/>
      <c r="H266" s="288"/>
      <c r="I266" s="288"/>
      <c r="K266" s="288"/>
      <c r="L266" s="287"/>
      <c r="M266" s="288"/>
    </row>
    <row r="267" spans="1:13" x14ac:dyDescent="0.25">
      <c r="B267" s="26" t="s">
        <v>1466</v>
      </c>
    </row>
    <row r="269" spans="1:13" s="6" customFormat="1" x14ac:dyDescent="0.25">
      <c r="A269" s="292" t="s">
        <v>1380</v>
      </c>
      <c r="D269" s="1014"/>
    </row>
    <row r="270" spans="1:13" s="6" customFormat="1" x14ac:dyDescent="0.25">
      <c r="A270" s="293" t="s">
        <v>1381</v>
      </c>
      <c r="D270" s="1014"/>
    </row>
    <row r="271" spans="1:13" s="6" customFormat="1" x14ac:dyDescent="0.25">
      <c r="A271" s="294" t="s">
        <v>1382</v>
      </c>
      <c r="D271" s="1014"/>
    </row>
    <row r="272" spans="1:13" x14ac:dyDescent="0.25">
      <c r="I272" s="303" t="s">
        <v>1425</v>
      </c>
    </row>
  </sheetData>
  <sheetProtection password="CCCF" sheet="1" objects="1" scenarios="1"/>
  <mergeCells count="32">
    <mergeCell ref="A265:A266"/>
    <mergeCell ref="B265:C265"/>
    <mergeCell ref="B226:B238"/>
    <mergeCell ref="B239:B251"/>
    <mergeCell ref="B252:B264"/>
    <mergeCell ref="B148:B160"/>
    <mergeCell ref="B161:B173"/>
    <mergeCell ref="B187:B199"/>
    <mergeCell ref="B200:B212"/>
    <mergeCell ref="B213:B225"/>
    <mergeCell ref="K111"/>
    <mergeCell ref="M111"/>
    <mergeCell ref="B122:B134"/>
    <mergeCell ref="U111"/>
    <mergeCell ref="N111"/>
    <mergeCell ref="O111"/>
    <mergeCell ref="P111"/>
    <mergeCell ref="Q111"/>
    <mergeCell ref="R111"/>
    <mergeCell ref="S111"/>
    <mergeCell ref="T111"/>
    <mergeCell ref="B70:B82"/>
    <mergeCell ref="B83:B95"/>
    <mergeCell ref="B96:B108"/>
    <mergeCell ref="B109:B121"/>
    <mergeCell ref="B135:B147"/>
    <mergeCell ref="B57:B69"/>
    <mergeCell ref="F3:I3"/>
    <mergeCell ref="B6:B17"/>
    <mergeCell ref="B18:B30"/>
    <mergeCell ref="B31:B43"/>
    <mergeCell ref="B44:B56"/>
  </mergeCells>
  <hyperlinks>
    <hyperlink ref="I1" location="Index!A1" display="Back to Index"/>
    <hyperlink ref="I272" location="'Table 2.17'!A1" display="Back to top"/>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
  <sheetViews>
    <sheetView showGridLines="0" workbookViewId="0">
      <selection activeCell="B246" sqref="B246:C246"/>
    </sheetView>
  </sheetViews>
  <sheetFormatPr defaultRowHeight="15" x14ac:dyDescent="0.25"/>
  <cols>
    <col min="1" max="1" width="5.42578125" customWidth="1"/>
    <col min="2" max="2" width="24.42578125" customWidth="1"/>
    <col min="3" max="3" width="30.42578125" customWidth="1"/>
    <col min="5" max="5" width="10.7109375" customWidth="1"/>
    <col min="6" max="6" width="59.140625" customWidth="1"/>
    <col min="7" max="7" width="81.28515625" style="106" customWidth="1"/>
    <col min="8" max="8" width="17.5703125" style="82" customWidth="1"/>
    <col min="9" max="9" width="9.140625" style="82"/>
  </cols>
  <sheetData>
    <row r="1" spans="1:13" ht="18.75" x14ac:dyDescent="0.3">
      <c r="A1" s="49" t="s">
        <v>896</v>
      </c>
      <c r="F1" s="125" t="s">
        <v>1250</v>
      </c>
    </row>
    <row r="2" spans="1:13" ht="15.75" x14ac:dyDescent="0.25">
      <c r="A2" s="50" t="s">
        <v>1075</v>
      </c>
      <c r="B2" s="50"/>
      <c r="C2" s="50"/>
      <c r="D2" s="50"/>
      <c r="E2" s="50"/>
      <c r="F2" s="50"/>
    </row>
    <row r="3" spans="1:13" ht="15.75" x14ac:dyDescent="0.25">
      <c r="A3" s="1030" t="s">
        <v>1076</v>
      </c>
      <c r="B3" s="1030"/>
      <c r="C3" s="1030"/>
      <c r="D3" s="1030"/>
      <c r="E3" s="1030"/>
      <c r="F3" s="1030"/>
    </row>
    <row r="4" spans="1:13" s="106" customFormat="1" ht="6.75" customHeight="1" x14ac:dyDescent="0.25">
      <c r="A4" s="161"/>
      <c r="B4" s="161"/>
      <c r="C4" s="161"/>
      <c r="D4" s="161"/>
      <c r="E4" s="161"/>
      <c r="F4" s="161"/>
      <c r="H4" s="82"/>
      <c r="I4" s="82"/>
    </row>
    <row r="5" spans="1:13" ht="46.5" customHeight="1" x14ac:dyDescent="0.25">
      <c r="A5" s="12" t="s">
        <v>183</v>
      </c>
      <c r="B5" s="78" t="s">
        <v>834</v>
      </c>
      <c r="C5" s="78" t="s">
        <v>182</v>
      </c>
      <c r="D5" s="166" t="s">
        <v>916</v>
      </c>
      <c r="E5" s="75" t="s">
        <v>1077</v>
      </c>
      <c r="F5" s="170"/>
    </row>
    <row r="6" spans="1:13" x14ac:dyDescent="0.25">
      <c r="A6" s="70">
        <v>1</v>
      </c>
      <c r="B6" s="1061" t="s">
        <v>659</v>
      </c>
      <c r="C6" s="171" t="s">
        <v>46</v>
      </c>
      <c r="D6" s="133">
        <v>62481</v>
      </c>
      <c r="E6" s="116">
        <v>95.482677995629388</v>
      </c>
      <c r="F6" s="45"/>
      <c r="G6" s="65"/>
      <c r="H6" s="120"/>
      <c r="I6" s="120"/>
      <c r="L6" t="s">
        <v>46</v>
      </c>
      <c r="M6" s="44">
        <v>95.482677995629388</v>
      </c>
    </row>
    <row r="7" spans="1:13" x14ac:dyDescent="0.25">
      <c r="A7" s="61"/>
      <c r="B7" s="1062"/>
      <c r="C7" s="128" t="s">
        <v>28</v>
      </c>
      <c r="D7" s="132">
        <v>251</v>
      </c>
      <c r="E7" s="117">
        <v>0.38357504164310713</v>
      </c>
      <c r="F7" s="46"/>
      <c r="G7" s="65"/>
      <c r="H7" s="120"/>
      <c r="I7" s="120"/>
      <c r="L7" t="s">
        <v>1158</v>
      </c>
      <c r="M7" s="17">
        <v>4.5173220043706159</v>
      </c>
    </row>
    <row r="8" spans="1:13" x14ac:dyDescent="0.25">
      <c r="A8" s="61"/>
      <c r="B8" s="1062"/>
      <c r="C8" s="128" t="s">
        <v>8</v>
      </c>
      <c r="D8" s="132">
        <v>205</v>
      </c>
      <c r="E8" s="117">
        <v>0.31327842046548593</v>
      </c>
      <c r="F8" s="46"/>
      <c r="G8" s="65"/>
      <c r="H8" s="120"/>
      <c r="I8" s="120"/>
      <c r="M8">
        <f>SUM(M6:M7)</f>
        <v>100</v>
      </c>
    </row>
    <row r="9" spans="1:13" x14ac:dyDescent="0.25">
      <c r="A9" s="61"/>
      <c r="B9" s="1062"/>
      <c r="C9" s="128" t="s">
        <v>31</v>
      </c>
      <c r="D9" s="132">
        <v>153</v>
      </c>
      <c r="E9" s="117">
        <v>0.2338126747864358</v>
      </c>
      <c r="F9" s="46"/>
      <c r="G9" s="65"/>
      <c r="H9" s="120"/>
      <c r="I9" s="120"/>
    </row>
    <row r="10" spans="1:13" x14ac:dyDescent="0.25">
      <c r="A10" s="61"/>
      <c r="B10" s="1062"/>
      <c r="C10" s="128" t="s">
        <v>32</v>
      </c>
      <c r="D10" s="132">
        <v>148</v>
      </c>
      <c r="E10" s="117">
        <v>0.22617173770191176</v>
      </c>
      <c r="F10" s="46"/>
      <c r="G10" s="65"/>
      <c r="H10" s="120"/>
      <c r="I10" s="120"/>
    </row>
    <row r="11" spans="1:13" x14ac:dyDescent="0.25">
      <c r="A11" s="61"/>
      <c r="B11" s="1062"/>
      <c r="C11" s="128" t="s">
        <v>12</v>
      </c>
      <c r="D11" s="132">
        <v>62</v>
      </c>
      <c r="E11" s="117">
        <v>9.4747619848098166E-2</v>
      </c>
      <c r="F11" s="46"/>
      <c r="G11" s="65"/>
      <c r="H11" s="120"/>
      <c r="I11" s="120"/>
    </row>
    <row r="12" spans="1:13" x14ac:dyDescent="0.25">
      <c r="A12" s="61"/>
      <c r="B12" s="1062"/>
      <c r="C12" s="128" t="s">
        <v>39</v>
      </c>
      <c r="D12" s="132">
        <v>61</v>
      </c>
      <c r="E12" s="117">
        <v>9.3219432431193364E-2</v>
      </c>
      <c r="F12" s="46"/>
      <c r="G12" s="65"/>
      <c r="H12" s="120"/>
      <c r="I12" s="120"/>
    </row>
    <row r="13" spans="1:13" x14ac:dyDescent="0.25">
      <c r="A13" s="61"/>
      <c r="B13" s="1062"/>
      <c r="C13" s="128" t="s">
        <v>22</v>
      </c>
      <c r="D13" s="132">
        <v>59</v>
      </c>
      <c r="E13" s="117">
        <v>9.0163057597383744E-2</v>
      </c>
      <c r="F13" s="46"/>
      <c r="G13" s="65"/>
      <c r="H13" s="120"/>
      <c r="I13" s="120"/>
    </row>
    <row r="14" spans="1:13" x14ac:dyDescent="0.25">
      <c r="A14" s="61"/>
      <c r="B14" s="1062"/>
      <c r="C14" s="128" t="s">
        <v>14</v>
      </c>
      <c r="D14" s="132">
        <v>58</v>
      </c>
      <c r="E14" s="117">
        <v>8.8634870180478928E-2</v>
      </c>
      <c r="F14" s="46"/>
      <c r="G14" s="65"/>
      <c r="H14" s="120"/>
      <c r="I14" s="120"/>
    </row>
    <row r="15" spans="1:13" x14ac:dyDescent="0.25">
      <c r="A15" s="61"/>
      <c r="B15" s="1062"/>
      <c r="C15" s="128" t="s">
        <v>13</v>
      </c>
      <c r="D15" s="132">
        <v>54</v>
      </c>
      <c r="E15" s="117">
        <v>8.252212051285969E-2</v>
      </c>
      <c r="F15" s="46"/>
      <c r="G15" s="65"/>
      <c r="H15" s="120"/>
      <c r="I15" s="120"/>
    </row>
    <row r="16" spans="1:13" s="19" customFormat="1" x14ac:dyDescent="0.25">
      <c r="A16" s="134"/>
      <c r="B16" s="1062"/>
      <c r="C16" s="168" t="s">
        <v>1078</v>
      </c>
      <c r="D16" s="136">
        <v>1905</v>
      </c>
      <c r="E16" s="175">
        <v>2.9111970292036613</v>
      </c>
      <c r="F16" s="169"/>
      <c r="G16" s="150"/>
      <c r="H16" s="289"/>
      <c r="I16" s="289"/>
    </row>
    <row r="17" spans="1:11" x14ac:dyDescent="0.25">
      <c r="A17" s="61"/>
      <c r="B17" s="1062"/>
      <c r="C17" s="167" t="s">
        <v>48</v>
      </c>
      <c r="D17" s="142">
        <v>65437</v>
      </c>
      <c r="E17" s="177">
        <v>100</v>
      </c>
      <c r="F17" s="46"/>
      <c r="G17" s="65"/>
      <c r="H17" s="120"/>
      <c r="I17" s="120"/>
    </row>
    <row r="18" spans="1:11" x14ac:dyDescent="0.25">
      <c r="A18" s="70">
        <v>2</v>
      </c>
      <c r="B18" s="1061" t="s">
        <v>245</v>
      </c>
      <c r="C18" s="171" t="s">
        <v>46</v>
      </c>
      <c r="D18" s="133">
        <v>44245</v>
      </c>
      <c r="E18" s="116">
        <v>80.504002911208147</v>
      </c>
      <c r="F18" s="45"/>
      <c r="G18" s="247"/>
      <c r="H18" s="120" t="s">
        <v>46</v>
      </c>
      <c r="I18" s="113">
        <v>80.504002911208147</v>
      </c>
    </row>
    <row r="19" spans="1:11" x14ac:dyDescent="0.25">
      <c r="A19" s="61"/>
      <c r="B19" s="1062"/>
      <c r="C19" s="128" t="s">
        <v>8</v>
      </c>
      <c r="D19" s="132">
        <v>5025</v>
      </c>
      <c r="E19" s="117">
        <v>9.143013100436681</v>
      </c>
      <c r="F19" s="46"/>
      <c r="G19" s="247"/>
      <c r="H19" s="120" t="s">
        <v>8</v>
      </c>
      <c r="I19" s="113">
        <v>9.143013100436681</v>
      </c>
    </row>
    <row r="20" spans="1:11" x14ac:dyDescent="0.25">
      <c r="A20" s="61"/>
      <c r="B20" s="1062"/>
      <c r="C20" s="128" t="s">
        <v>28</v>
      </c>
      <c r="D20" s="132">
        <v>2186</v>
      </c>
      <c r="E20" s="117">
        <v>3.977438136826783</v>
      </c>
      <c r="F20" s="46"/>
      <c r="G20" s="247"/>
      <c r="H20" s="120" t="s">
        <v>28</v>
      </c>
      <c r="I20" s="113">
        <v>3.977438136826783</v>
      </c>
    </row>
    <row r="21" spans="1:11" x14ac:dyDescent="0.25">
      <c r="A21" s="61"/>
      <c r="B21" s="1062"/>
      <c r="C21" s="128" t="s">
        <v>41</v>
      </c>
      <c r="D21" s="132">
        <v>388</v>
      </c>
      <c r="E21" s="117">
        <v>0.70596797671033484</v>
      </c>
      <c r="F21" s="46"/>
      <c r="G21" s="247"/>
      <c r="H21" s="120" t="s">
        <v>1158</v>
      </c>
      <c r="I21" s="113">
        <v>6.3755458515283845</v>
      </c>
    </row>
    <row r="22" spans="1:11" x14ac:dyDescent="0.25">
      <c r="A22" s="61"/>
      <c r="B22" s="1062"/>
      <c r="C22" s="128" t="s">
        <v>36</v>
      </c>
      <c r="D22" s="132">
        <v>296</v>
      </c>
      <c r="E22" s="117">
        <v>0.53857350800582238</v>
      </c>
      <c r="F22" s="46"/>
      <c r="G22" s="247"/>
      <c r="H22" s="120"/>
      <c r="I22" s="120">
        <f>SUM(I18:I21)</f>
        <v>99.999999999999986</v>
      </c>
    </row>
    <row r="23" spans="1:11" x14ac:dyDescent="0.25">
      <c r="A23" s="61"/>
      <c r="B23" s="1062"/>
      <c r="C23" s="128" t="s">
        <v>32</v>
      </c>
      <c r="D23" s="132">
        <v>183</v>
      </c>
      <c r="E23" s="117">
        <v>0.33296943231441045</v>
      </c>
      <c r="F23" s="46"/>
      <c r="G23" s="247"/>
      <c r="H23" s="120"/>
      <c r="I23" s="120"/>
    </row>
    <row r="24" spans="1:11" x14ac:dyDescent="0.25">
      <c r="A24" s="61"/>
      <c r="B24" s="1062"/>
      <c r="C24" s="128" t="s">
        <v>13</v>
      </c>
      <c r="D24" s="132">
        <v>180</v>
      </c>
      <c r="E24" s="117">
        <v>0.32751091703056767</v>
      </c>
      <c r="F24" s="46"/>
      <c r="G24" s="247"/>
      <c r="H24" s="120"/>
      <c r="I24" s="120"/>
    </row>
    <row r="25" spans="1:11" x14ac:dyDescent="0.25">
      <c r="A25" s="61"/>
      <c r="B25" s="1062"/>
      <c r="C25" s="128" t="s">
        <v>44</v>
      </c>
      <c r="D25" s="132">
        <v>150</v>
      </c>
      <c r="E25" s="117">
        <v>0.27292576419213971</v>
      </c>
      <c r="F25" s="46"/>
      <c r="G25" s="247"/>
      <c r="H25" s="120"/>
      <c r="I25" s="120"/>
    </row>
    <row r="26" spans="1:11" x14ac:dyDescent="0.25">
      <c r="A26" s="61"/>
      <c r="B26" s="1062"/>
      <c r="C26" s="128" t="s">
        <v>31</v>
      </c>
      <c r="D26" s="132">
        <v>147</v>
      </c>
      <c r="E26" s="117">
        <v>0.26746724890829693</v>
      </c>
      <c r="F26" s="46"/>
      <c r="G26" s="247"/>
      <c r="H26" s="120"/>
      <c r="I26" s="120"/>
    </row>
    <row r="27" spans="1:11" x14ac:dyDescent="0.25">
      <c r="A27" s="61"/>
      <c r="B27" s="1062"/>
      <c r="C27" s="128" t="s">
        <v>4</v>
      </c>
      <c r="D27" s="132">
        <v>119</v>
      </c>
      <c r="E27" s="117">
        <v>0.21652110625909751</v>
      </c>
      <c r="F27" s="46"/>
      <c r="G27" s="247"/>
      <c r="H27" s="120"/>
      <c r="I27" s="120"/>
    </row>
    <row r="28" spans="1:11" s="19" customFormat="1" x14ac:dyDescent="0.25">
      <c r="A28" s="134"/>
      <c r="B28" s="1062"/>
      <c r="C28" s="168" t="s">
        <v>1078</v>
      </c>
      <c r="D28" s="136">
        <v>2041</v>
      </c>
      <c r="E28" s="175">
        <v>3.7136098981077148</v>
      </c>
      <c r="F28" s="169"/>
      <c r="G28" s="276"/>
      <c r="H28" s="289"/>
      <c r="I28" s="289"/>
    </row>
    <row r="29" spans="1:11" x14ac:dyDescent="0.25">
      <c r="A29" s="61"/>
      <c r="B29" s="1062"/>
      <c r="C29" s="167" t="s">
        <v>48</v>
      </c>
      <c r="D29" s="142">
        <v>54960</v>
      </c>
      <c r="E29" s="177">
        <v>100</v>
      </c>
      <c r="F29" s="46"/>
      <c r="G29" s="247"/>
      <c r="H29" s="120"/>
      <c r="I29" s="120"/>
      <c r="K29">
        <v>54960</v>
      </c>
    </row>
    <row r="30" spans="1:11" x14ac:dyDescent="0.25">
      <c r="A30" s="70">
        <v>3</v>
      </c>
      <c r="B30" s="1061" t="s">
        <v>660</v>
      </c>
      <c r="C30" s="171" t="s">
        <v>46</v>
      </c>
      <c r="D30" s="133">
        <v>37307</v>
      </c>
      <c r="E30" s="116">
        <v>99.352862849533949</v>
      </c>
      <c r="F30" s="45"/>
      <c r="G30" s="247"/>
      <c r="H30" s="120" t="s">
        <v>46</v>
      </c>
      <c r="I30" s="113">
        <v>99.352862849533949</v>
      </c>
      <c r="K30">
        <v>37550</v>
      </c>
    </row>
    <row r="31" spans="1:11" x14ac:dyDescent="0.25">
      <c r="A31" s="61"/>
      <c r="B31" s="1062"/>
      <c r="C31" s="128" t="s">
        <v>28</v>
      </c>
      <c r="D31" s="132">
        <v>9</v>
      </c>
      <c r="E31" s="117">
        <v>2.3968042609853531E-2</v>
      </c>
      <c r="F31" s="46"/>
      <c r="G31" s="247"/>
      <c r="H31" s="120" t="s">
        <v>1158</v>
      </c>
      <c r="I31" s="113">
        <v>0.64713715046604525</v>
      </c>
    </row>
    <row r="32" spans="1:11" x14ac:dyDescent="0.25">
      <c r="A32" s="61"/>
      <c r="B32" s="1062"/>
      <c r="C32" s="128" t="s">
        <v>4</v>
      </c>
      <c r="D32" s="132">
        <v>5</v>
      </c>
      <c r="E32" s="117">
        <v>1.3315579227696404E-2</v>
      </c>
      <c r="F32" s="46"/>
      <c r="G32" s="247"/>
      <c r="H32" s="120"/>
      <c r="I32" s="120"/>
    </row>
    <row r="33" spans="1:9" x14ac:dyDescent="0.25">
      <c r="A33" s="61"/>
      <c r="B33" s="1062"/>
      <c r="C33" s="128" t="s">
        <v>8</v>
      </c>
      <c r="D33" s="132">
        <v>4</v>
      </c>
      <c r="E33" s="117">
        <v>1.0652463382157123E-2</v>
      </c>
      <c r="F33" s="46"/>
      <c r="G33" s="247"/>
      <c r="H33" s="120"/>
      <c r="I33" s="120"/>
    </row>
    <row r="34" spans="1:9" x14ac:dyDescent="0.25">
      <c r="A34" s="61"/>
      <c r="B34" s="1062"/>
      <c r="C34" s="128"/>
      <c r="D34" s="132"/>
      <c r="E34" s="117"/>
      <c r="F34" s="46"/>
      <c r="G34" s="247"/>
      <c r="H34" s="120"/>
      <c r="I34" s="120"/>
    </row>
    <row r="35" spans="1:9" x14ac:dyDescent="0.25">
      <c r="A35" s="61"/>
      <c r="B35" s="1062"/>
      <c r="C35" s="128"/>
      <c r="D35" s="132"/>
      <c r="E35" s="117"/>
      <c r="F35" s="46"/>
      <c r="G35" s="247"/>
      <c r="H35" s="120"/>
      <c r="I35" s="120"/>
    </row>
    <row r="36" spans="1:9" x14ac:dyDescent="0.25">
      <c r="A36" s="61"/>
      <c r="B36" s="1062"/>
      <c r="C36" s="128"/>
      <c r="D36" s="132"/>
      <c r="E36" s="117"/>
      <c r="F36" s="46"/>
      <c r="G36" s="247"/>
      <c r="H36" s="120"/>
      <c r="I36" s="120"/>
    </row>
    <row r="37" spans="1:9" x14ac:dyDescent="0.25">
      <c r="A37" s="61"/>
      <c r="B37" s="1062"/>
      <c r="C37" s="128"/>
      <c r="D37" s="132"/>
      <c r="E37" s="117"/>
      <c r="F37" s="46"/>
      <c r="G37" s="247"/>
      <c r="H37" s="120"/>
      <c r="I37" s="120"/>
    </row>
    <row r="38" spans="1:9" x14ac:dyDescent="0.25">
      <c r="A38" s="61"/>
      <c r="B38" s="1062"/>
      <c r="C38" s="128"/>
      <c r="D38" s="132"/>
      <c r="E38" s="117"/>
      <c r="F38" s="46"/>
      <c r="G38" s="247"/>
      <c r="H38" s="120"/>
      <c r="I38" s="120"/>
    </row>
    <row r="39" spans="1:9" x14ac:dyDescent="0.25">
      <c r="A39" s="61"/>
      <c r="B39" s="1062"/>
      <c r="C39" s="128"/>
      <c r="D39" s="132"/>
      <c r="E39" s="117"/>
      <c r="F39" s="46"/>
      <c r="G39" s="247"/>
      <c r="H39" s="120"/>
      <c r="I39" s="120"/>
    </row>
    <row r="40" spans="1:9" s="19" customFormat="1" x14ac:dyDescent="0.25">
      <c r="A40" s="134"/>
      <c r="B40" s="1062"/>
      <c r="C40" s="168" t="s">
        <v>1078</v>
      </c>
      <c r="D40" s="136">
        <v>225</v>
      </c>
      <c r="E40" s="175">
        <v>0.5992010652463382</v>
      </c>
      <c r="F40" s="169"/>
      <c r="G40" s="276"/>
      <c r="H40" s="289"/>
      <c r="I40" s="289"/>
    </row>
    <row r="41" spans="1:9" x14ac:dyDescent="0.25">
      <c r="A41" s="61"/>
      <c r="B41" s="1062"/>
      <c r="C41" s="167" t="s">
        <v>48</v>
      </c>
      <c r="D41" s="142">
        <v>37550</v>
      </c>
      <c r="E41" s="177">
        <v>100</v>
      </c>
      <c r="F41" s="46"/>
      <c r="G41" s="247"/>
      <c r="H41" s="120"/>
      <c r="I41" s="120"/>
    </row>
    <row r="42" spans="1:9" x14ac:dyDescent="0.25">
      <c r="A42" s="70">
        <v>4</v>
      </c>
      <c r="B42" s="1061" t="s">
        <v>243</v>
      </c>
      <c r="C42" s="171" t="s">
        <v>46</v>
      </c>
      <c r="D42" s="133">
        <v>15210</v>
      </c>
      <c r="E42" s="116">
        <v>82.349756361667573</v>
      </c>
      <c r="F42" s="45"/>
      <c r="G42" s="247"/>
      <c r="H42" s="120" t="s">
        <v>46</v>
      </c>
      <c r="I42" s="113">
        <v>82.349756361667573</v>
      </c>
    </row>
    <row r="43" spans="1:9" x14ac:dyDescent="0.25">
      <c r="A43" s="61"/>
      <c r="B43" s="1062"/>
      <c r="C43" s="128" t="s">
        <v>17</v>
      </c>
      <c r="D43" s="132">
        <v>991</v>
      </c>
      <c r="E43" s="117">
        <v>5.365457498646454</v>
      </c>
      <c r="F43" s="46"/>
      <c r="G43" s="247"/>
      <c r="H43" s="120" t="s">
        <v>17</v>
      </c>
      <c r="I43" s="113">
        <v>5.365457498646454</v>
      </c>
    </row>
    <row r="44" spans="1:9" x14ac:dyDescent="0.25">
      <c r="A44" s="61"/>
      <c r="B44" s="1062"/>
      <c r="C44" s="128" t="s">
        <v>28</v>
      </c>
      <c r="D44" s="132">
        <v>618</v>
      </c>
      <c r="E44" s="117">
        <v>3.3459664320519762</v>
      </c>
      <c r="F44" s="46"/>
      <c r="G44" s="247"/>
      <c r="H44" s="120" t="s">
        <v>28</v>
      </c>
      <c r="I44" s="113">
        <v>3.3459664320519762</v>
      </c>
    </row>
    <row r="45" spans="1:9" x14ac:dyDescent="0.25">
      <c r="A45" s="61"/>
      <c r="B45" s="1062"/>
      <c r="C45" s="128" t="s">
        <v>8</v>
      </c>
      <c r="D45" s="132">
        <v>588</v>
      </c>
      <c r="E45" s="117">
        <v>3.1835408770979972</v>
      </c>
      <c r="F45" s="46"/>
      <c r="G45" s="247"/>
      <c r="H45" s="120" t="s">
        <v>8</v>
      </c>
      <c r="I45" s="113">
        <v>3.1835408770979972</v>
      </c>
    </row>
    <row r="46" spans="1:9" x14ac:dyDescent="0.25">
      <c r="A46" s="61"/>
      <c r="B46" s="1062"/>
      <c r="C46" s="128" t="s">
        <v>41</v>
      </c>
      <c r="D46" s="132">
        <v>203</v>
      </c>
      <c r="E46" s="117">
        <v>1.0990795885219273</v>
      </c>
      <c r="F46" s="46"/>
      <c r="G46" s="247"/>
      <c r="H46" s="120" t="s">
        <v>1073</v>
      </c>
      <c r="I46" s="113">
        <v>1.0990795885219273</v>
      </c>
    </row>
    <row r="47" spans="1:9" x14ac:dyDescent="0.25">
      <c r="A47" s="61"/>
      <c r="B47" s="1062"/>
      <c r="C47" s="128" t="s">
        <v>29</v>
      </c>
      <c r="D47" s="132">
        <v>139</v>
      </c>
      <c r="E47" s="117">
        <v>0.75257173795343801</v>
      </c>
      <c r="F47" s="46"/>
      <c r="G47" s="247"/>
      <c r="H47" s="120" t="s">
        <v>1158</v>
      </c>
      <c r="I47" s="113">
        <v>4.6561992420140772</v>
      </c>
    </row>
    <row r="48" spans="1:9" x14ac:dyDescent="0.25">
      <c r="A48" s="61"/>
      <c r="B48" s="1062"/>
      <c r="C48" s="128" t="s">
        <v>34</v>
      </c>
      <c r="D48" s="132">
        <v>56</v>
      </c>
      <c r="E48" s="117">
        <v>0.30319436924742826</v>
      </c>
      <c r="F48" s="46"/>
      <c r="G48" s="247"/>
      <c r="H48" s="120"/>
      <c r="I48" s="120"/>
    </row>
    <row r="49" spans="1:9" x14ac:dyDescent="0.25">
      <c r="A49" s="61"/>
      <c r="B49" s="1062"/>
      <c r="C49" s="128" t="s">
        <v>31</v>
      </c>
      <c r="D49" s="132">
        <v>55</v>
      </c>
      <c r="E49" s="117">
        <v>0.29778018408229562</v>
      </c>
      <c r="F49" s="46"/>
      <c r="G49" s="247"/>
      <c r="H49" s="120"/>
      <c r="I49" s="120"/>
    </row>
    <row r="50" spans="1:9" x14ac:dyDescent="0.25">
      <c r="A50" s="61"/>
      <c r="B50" s="1062"/>
      <c r="C50" s="128" t="s">
        <v>36</v>
      </c>
      <c r="D50" s="132">
        <v>52</v>
      </c>
      <c r="E50" s="117">
        <v>0.28153762858689768</v>
      </c>
      <c r="F50" s="46"/>
      <c r="G50" s="247"/>
      <c r="H50" s="120"/>
      <c r="I50" s="120"/>
    </row>
    <row r="51" spans="1:9" x14ac:dyDescent="0.25">
      <c r="A51" s="61"/>
      <c r="B51" s="1062"/>
      <c r="C51" s="128" t="s">
        <v>4</v>
      </c>
      <c r="D51" s="132">
        <v>51</v>
      </c>
      <c r="E51" s="117">
        <v>0.27612344342176504</v>
      </c>
      <c r="F51" s="46"/>
      <c r="G51" s="247"/>
      <c r="H51" s="120"/>
      <c r="I51" s="120"/>
    </row>
    <row r="52" spans="1:9" s="19" customFormat="1" x14ac:dyDescent="0.25">
      <c r="A52" s="134"/>
      <c r="B52" s="1062"/>
      <c r="C52" s="168" t="s">
        <v>1078</v>
      </c>
      <c r="D52" s="136">
        <v>507</v>
      </c>
      <c r="E52" s="175">
        <v>2.7449918787222525</v>
      </c>
      <c r="F52" s="169"/>
      <c r="G52" s="276"/>
      <c r="H52" s="289"/>
      <c r="I52" s="289"/>
    </row>
    <row r="53" spans="1:9" x14ac:dyDescent="0.25">
      <c r="A53" s="61"/>
      <c r="B53" s="1062"/>
      <c r="C53" s="167" t="s">
        <v>48</v>
      </c>
      <c r="D53" s="142">
        <v>18470</v>
      </c>
      <c r="E53" s="177">
        <v>100</v>
      </c>
      <c r="F53" s="47"/>
      <c r="G53" s="247"/>
      <c r="H53" s="120"/>
      <c r="I53" s="120"/>
    </row>
    <row r="54" spans="1:9" x14ac:dyDescent="0.25">
      <c r="A54" s="70">
        <v>5</v>
      </c>
      <c r="B54" s="1061" t="s">
        <v>681</v>
      </c>
      <c r="C54" s="171" t="s">
        <v>46</v>
      </c>
      <c r="D54" s="133">
        <v>12170</v>
      </c>
      <c r="E54" s="116">
        <v>81.295925183700732</v>
      </c>
      <c r="F54" s="45"/>
      <c r="G54" s="247"/>
      <c r="H54" s="120" t="s">
        <v>46</v>
      </c>
      <c r="I54" s="113">
        <v>81.295925183700732</v>
      </c>
    </row>
    <row r="55" spans="1:9" x14ac:dyDescent="0.25">
      <c r="A55" s="61"/>
      <c r="B55" s="1062"/>
      <c r="C55" s="128" t="s">
        <v>28</v>
      </c>
      <c r="D55" s="132">
        <v>927</v>
      </c>
      <c r="E55" s="117">
        <v>6.1923847695390783</v>
      </c>
      <c r="F55" s="46"/>
      <c r="G55" s="247"/>
      <c r="H55" s="120" t="s">
        <v>28</v>
      </c>
      <c r="I55" s="113">
        <v>6.1923847695390783</v>
      </c>
    </row>
    <row r="56" spans="1:9" x14ac:dyDescent="0.25">
      <c r="A56" s="61"/>
      <c r="B56" s="1062"/>
      <c r="C56" s="128" t="s">
        <v>34</v>
      </c>
      <c r="D56" s="132">
        <v>656</v>
      </c>
      <c r="E56" s="117">
        <v>4.3820975283901138</v>
      </c>
      <c r="F56" s="46"/>
      <c r="G56" s="247"/>
      <c r="H56" s="120" t="s">
        <v>34</v>
      </c>
      <c r="I56" s="113">
        <v>4.3820975283901138</v>
      </c>
    </row>
    <row r="57" spans="1:9" x14ac:dyDescent="0.25">
      <c r="A57" s="61"/>
      <c r="B57" s="1062"/>
      <c r="C57" s="128" t="s">
        <v>8</v>
      </c>
      <c r="D57" s="132">
        <v>426</v>
      </c>
      <c r="E57" s="117">
        <v>2.8456913827655308</v>
      </c>
      <c r="F57" s="46"/>
      <c r="G57" s="247"/>
      <c r="H57" s="120" t="s">
        <v>8</v>
      </c>
      <c r="I57" s="113">
        <v>2.8456913827655308</v>
      </c>
    </row>
    <row r="58" spans="1:9" x14ac:dyDescent="0.25">
      <c r="A58" s="61"/>
      <c r="B58" s="1062"/>
      <c r="C58" s="128" t="s">
        <v>41</v>
      </c>
      <c r="D58" s="132">
        <v>108</v>
      </c>
      <c r="E58" s="117">
        <v>0.72144288577154314</v>
      </c>
      <c r="F58" s="46"/>
      <c r="G58" s="247"/>
      <c r="H58" s="120" t="s">
        <v>1158</v>
      </c>
      <c r="I58" s="113">
        <v>5.2839011356045429</v>
      </c>
    </row>
    <row r="59" spans="1:9" x14ac:dyDescent="0.25">
      <c r="A59" s="61"/>
      <c r="B59" s="1062"/>
      <c r="C59" s="128" t="s">
        <v>36</v>
      </c>
      <c r="D59" s="132">
        <v>78</v>
      </c>
      <c r="E59" s="117">
        <v>0.52104208416833664</v>
      </c>
      <c r="F59" s="46"/>
      <c r="G59" s="247"/>
      <c r="H59" s="120"/>
      <c r="I59" s="120"/>
    </row>
    <row r="60" spans="1:9" x14ac:dyDescent="0.25">
      <c r="A60" s="61"/>
      <c r="B60" s="1062"/>
      <c r="C60" s="128" t="s">
        <v>4</v>
      </c>
      <c r="D60" s="132">
        <v>65</v>
      </c>
      <c r="E60" s="117">
        <v>0.43420173680694724</v>
      </c>
      <c r="F60" s="46"/>
      <c r="G60" s="247"/>
      <c r="H60" s="120"/>
      <c r="I60" s="120"/>
    </row>
    <row r="61" spans="1:9" x14ac:dyDescent="0.25">
      <c r="A61" s="61"/>
      <c r="B61" s="1062"/>
      <c r="C61" s="128" t="s">
        <v>31</v>
      </c>
      <c r="D61" s="132">
        <v>44</v>
      </c>
      <c r="E61" s="117">
        <v>0.29392117568470277</v>
      </c>
      <c r="F61" s="46"/>
      <c r="G61" s="247"/>
      <c r="H61" s="120"/>
      <c r="I61" s="120"/>
    </row>
    <row r="62" spans="1:9" x14ac:dyDescent="0.25">
      <c r="A62" s="61"/>
      <c r="B62" s="1062"/>
      <c r="C62" s="128" t="s">
        <v>44</v>
      </c>
      <c r="D62" s="132">
        <v>34</v>
      </c>
      <c r="E62" s="117">
        <v>0.22712090848363395</v>
      </c>
      <c r="F62" s="46"/>
      <c r="G62" s="247"/>
      <c r="H62" s="120"/>
      <c r="I62" s="120"/>
    </row>
    <row r="63" spans="1:9" x14ac:dyDescent="0.25">
      <c r="A63" s="61"/>
      <c r="B63" s="1062"/>
      <c r="C63" s="128" t="s">
        <v>22</v>
      </c>
      <c r="D63" s="132">
        <v>27</v>
      </c>
      <c r="E63" s="117">
        <v>0.18036072144288579</v>
      </c>
      <c r="F63" s="46"/>
      <c r="G63" s="247"/>
      <c r="H63" s="120"/>
      <c r="I63" s="120"/>
    </row>
    <row r="64" spans="1:9" s="19" customFormat="1" x14ac:dyDescent="0.25">
      <c r="A64" s="134"/>
      <c r="B64" s="1062"/>
      <c r="C64" s="168" t="s">
        <v>1078</v>
      </c>
      <c r="D64" s="136">
        <v>435</v>
      </c>
      <c r="E64" s="175">
        <v>2.905811623246493</v>
      </c>
      <c r="F64" s="169"/>
      <c r="G64" s="276"/>
      <c r="H64" s="289"/>
      <c r="I64" s="289"/>
    </row>
    <row r="65" spans="1:9" x14ac:dyDescent="0.25">
      <c r="A65" s="61"/>
      <c r="B65" s="1062"/>
      <c r="C65" s="145" t="s">
        <v>48</v>
      </c>
      <c r="D65" s="142">
        <v>14970</v>
      </c>
      <c r="E65" s="177">
        <v>100</v>
      </c>
      <c r="F65" s="47"/>
      <c r="G65" s="247"/>
      <c r="H65" s="120"/>
      <c r="I65" s="120"/>
    </row>
    <row r="66" spans="1:9" x14ac:dyDescent="0.25">
      <c r="A66" s="33">
        <v>6</v>
      </c>
      <c r="B66" s="1069" t="s">
        <v>246</v>
      </c>
      <c r="C66" s="171" t="s">
        <v>46</v>
      </c>
      <c r="D66" s="133">
        <v>7035</v>
      </c>
      <c r="E66" s="116">
        <v>80.538065254722383</v>
      </c>
      <c r="F66" s="45"/>
      <c r="G66" s="247"/>
      <c r="H66" s="120" t="s">
        <v>46</v>
      </c>
      <c r="I66" s="113">
        <v>80.538065254722383</v>
      </c>
    </row>
    <row r="67" spans="1:9" x14ac:dyDescent="0.25">
      <c r="A67" s="13"/>
      <c r="B67" s="1070"/>
      <c r="C67" s="128" t="s">
        <v>11</v>
      </c>
      <c r="D67" s="132">
        <v>807</v>
      </c>
      <c r="E67" s="117">
        <v>9.238694905552375</v>
      </c>
      <c r="F67" s="46"/>
      <c r="G67" s="247"/>
      <c r="H67" s="120" t="s">
        <v>11</v>
      </c>
      <c r="I67" s="113">
        <v>9.238694905552375</v>
      </c>
    </row>
    <row r="68" spans="1:9" x14ac:dyDescent="0.25">
      <c r="A68" s="13"/>
      <c r="B68" s="1070"/>
      <c r="C68" s="128" t="s">
        <v>41</v>
      </c>
      <c r="D68" s="132">
        <v>234</v>
      </c>
      <c r="E68" s="117">
        <v>2.6788780767029192</v>
      </c>
      <c r="F68" s="46"/>
      <c r="G68" s="247"/>
      <c r="H68" s="120" t="s">
        <v>1073</v>
      </c>
      <c r="I68" s="113">
        <v>2.6788780767029192</v>
      </c>
    </row>
    <row r="69" spans="1:9" x14ac:dyDescent="0.25">
      <c r="A69" s="13"/>
      <c r="B69" s="1070"/>
      <c r="C69" s="128" t="s">
        <v>28</v>
      </c>
      <c r="D69" s="132">
        <v>98</v>
      </c>
      <c r="E69" s="117">
        <v>1.1219232970807096</v>
      </c>
      <c r="F69" s="46"/>
      <c r="G69" s="247"/>
      <c r="H69" s="120" t="s">
        <v>28</v>
      </c>
      <c r="I69" s="113">
        <v>1.1219232970807096</v>
      </c>
    </row>
    <row r="70" spans="1:9" x14ac:dyDescent="0.25">
      <c r="A70" s="13"/>
      <c r="B70" s="1070"/>
      <c r="C70" s="128" t="s">
        <v>36</v>
      </c>
      <c r="D70" s="132">
        <v>86</v>
      </c>
      <c r="E70" s="117">
        <v>0.9845449341728677</v>
      </c>
      <c r="F70" s="46"/>
      <c r="G70" s="247"/>
      <c r="H70" s="120" t="s">
        <v>36</v>
      </c>
      <c r="I70" s="113">
        <v>0.9845449341728677</v>
      </c>
    </row>
    <row r="71" spans="1:9" x14ac:dyDescent="0.25">
      <c r="A71" s="13"/>
      <c r="B71" s="1070"/>
      <c r="C71" s="128" t="s">
        <v>8</v>
      </c>
      <c r="D71" s="132">
        <v>52</v>
      </c>
      <c r="E71" s="117">
        <v>0.59530623926731541</v>
      </c>
      <c r="F71" s="46"/>
      <c r="G71" s="247"/>
      <c r="H71" s="120" t="s">
        <v>1158</v>
      </c>
      <c r="I71" s="113">
        <v>5.4378935317687471</v>
      </c>
    </row>
    <row r="72" spans="1:9" x14ac:dyDescent="0.25">
      <c r="A72" s="13"/>
      <c r="B72" s="1070"/>
      <c r="C72" s="128" t="s">
        <v>31</v>
      </c>
      <c r="D72" s="132">
        <v>32</v>
      </c>
      <c r="E72" s="117">
        <v>0.3663423010875787</v>
      </c>
      <c r="F72" s="46"/>
      <c r="G72" s="247"/>
      <c r="H72" s="120"/>
      <c r="I72" s="120"/>
    </row>
    <row r="73" spans="1:9" x14ac:dyDescent="0.25">
      <c r="A73" s="13"/>
      <c r="B73" s="1070"/>
      <c r="C73" s="128" t="s">
        <v>4</v>
      </c>
      <c r="D73" s="132">
        <v>29</v>
      </c>
      <c r="E73" s="117">
        <v>0.3319977103606182</v>
      </c>
      <c r="F73" s="46"/>
      <c r="G73" s="247"/>
      <c r="H73" s="120"/>
      <c r="I73" s="120"/>
    </row>
    <row r="74" spans="1:9" x14ac:dyDescent="0.25">
      <c r="A74" s="13"/>
      <c r="B74" s="1070"/>
      <c r="C74" s="128" t="s">
        <v>81</v>
      </c>
      <c r="D74" s="132">
        <v>20</v>
      </c>
      <c r="E74" s="117">
        <v>0.22896393817973668</v>
      </c>
      <c r="F74" s="46"/>
      <c r="G74" s="247"/>
      <c r="H74" s="120"/>
      <c r="I74" s="120"/>
    </row>
    <row r="75" spans="1:9" x14ac:dyDescent="0.25">
      <c r="A75" s="13"/>
      <c r="B75" s="1070"/>
      <c r="C75" s="128" t="s">
        <v>44</v>
      </c>
      <c r="D75" s="132">
        <v>16</v>
      </c>
      <c r="E75" s="117">
        <v>0.18317115054378935</v>
      </c>
      <c r="F75" s="46"/>
      <c r="G75" s="247"/>
      <c r="H75" s="120"/>
      <c r="I75" s="120"/>
    </row>
    <row r="76" spans="1:9" s="19" customFormat="1" x14ac:dyDescent="0.25">
      <c r="A76" s="138"/>
      <c r="B76" s="1070"/>
      <c r="C76" s="168" t="s">
        <v>1078</v>
      </c>
      <c r="D76" s="136">
        <v>326</v>
      </c>
      <c r="E76" s="175">
        <v>3.7321121923297085</v>
      </c>
      <c r="F76" s="169"/>
      <c r="G76" s="276"/>
      <c r="H76" s="289"/>
      <c r="I76" s="289"/>
    </row>
    <row r="77" spans="1:9" x14ac:dyDescent="0.25">
      <c r="A77" s="13"/>
      <c r="B77" s="1070"/>
      <c r="C77" s="145" t="s">
        <v>48</v>
      </c>
      <c r="D77" s="142">
        <v>8735</v>
      </c>
      <c r="E77" s="177">
        <v>100</v>
      </c>
      <c r="F77" s="47"/>
      <c r="G77" s="247"/>
      <c r="H77" s="120"/>
      <c r="I77" s="120"/>
    </row>
    <row r="78" spans="1:9" x14ac:dyDescent="0.25">
      <c r="A78" s="33">
        <v>7</v>
      </c>
      <c r="B78" s="1069" t="s">
        <v>330</v>
      </c>
      <c r="C78" s="171" t="s">
        <v>32</v>
      </c>
      <c r="D78" s="133">
        <v>5280</v>
      </c>
      <c r="E78" s="116">
        <v>75.982155705856954</v>
      </c>
      <c r="F78" s="45"/>
      <c r="G78" s="247"/>
      <c r="H78" s="120" t="s">
        <v>46</v>
      </c>
      <c r="I78" s="113">
        <v>20.851921139732337</v>
      </c>
    </row>
    <row r="79" spans="1:9" x14ac:dyDescent="0.25">
      <c r="A79" s="13"/>
      <c r="B79" s="1070"/>
      <c r="C79" s="128" t="s">
        <v>46</v>
      </c>
      <c r="D79" s="132">
        <v>1449</v>
      </c>
      <c r="E79" s="117">
        <v>20.851921139732337</v>
      </c>
      <c r="F79" s="46"/>
      <c r="G79" s="247"/>
      <c r="H79" s="120" t="s">
        <v>32</v>
      </c>
      <c r="I79" s="113">
        <v>75.982155705856954</v>
      </c>
    </row>
    <row r="80" spans="1:9" x14ac:dyDescent="0.25">
      <c r="A80" s="13"/>
      <c r="B80" s="1070"/>
      <c r="C80" s="128" t="s">
        <v>28</v>
      </c>
      <c r="D80" s="132">
        <v>21</v>
      </c>
      <c r="E80" s="117">
        <v>0.30220175564829471</v>
      </c>
      <c r="F80" s="46"/>
      <c r="G80" s="247"/>
      <c r="H80" s="120" t="s">
        <v>1158</v>
      </c>
      <c r="I80" s="113">
        <v>3.1659231544107063</v>
      </c>
    </row>
    <row r="81" spans="1:9" x14ac:dyDescent="0.25">
      <c r="A81" s="13"/>
      <c r="B81" s="1070"/>
      <c r="C81" s="128" t="s">
        <v>41</v>
      </c>
      <c r="D81" s="132">
        <v>14</v>
      </c>
      <c r="E81" s="117">
        <v>0.20146783709886315</v>
      </c>
      <c r="F81" s="46"/>
      <c r="G81" s="247"/>
      <c r="H81" s="120"/>
      <c r="I81" s="120"/>
    </row>
    <row r="82" spans="1:9" x14ac:dyDescent="0.25">
      <c r="A82" s="13"/>
      <c r="B82" s="1070"/>
      <c r="C82" s="128" t="s">
        <v>8</v>
      </c>
      <c r="D82" s="132">
        <v>12</v>
      </c>
      <c r="E82" s="117">
        <v>0.17268671751331127</v>
      </c>
      <c r="F82" s="46"/>
      <c r="G82" s="247"/>
      <c r="H82" s="120"/>
      <c r="I82" s="120"/>
    </row>
    <row r="83" spans="1:9" x14ac:dyDescent="0.25">
      <c r="A83" s="13"/>
      <c r="B83" s="1070"/>
      <c r="C83" s="128" t="s">
        <v>42</v>
      </c>
      <c r="D83" s="132">
        <v>8</v>
      </c>
      <c r="E83" s="117">
        <v>0.11512447834220751</v>
      </c>
      <c r="F83" s="46"/>
      <c r="G83" s="247"/>
      <c r="H83" s="120"/>
      <c r="I83" s="120"/>
    </row>
    <row r="84" spans="1:9" x14ac:dyDescent="0.25">
      <c r="A84" s="13"/>
      <c r="B84" s="1070"/>
      <c r="C84" s="128" t="s">
        <v>121</v>
      </c>
      <c r="D84" s="132">
        <v>8</v>
      </c>
      <c r="E84" s="117">
        <v>0.11512447834220751</v>
      </c>
      <c r="F84" s="46"/>
      <c r="G84" s="247"/>
      <c r="H84" s="120"/>
      <c r="I84" s="120"/>
    </row>
    <row r="85" spans="1:9" x14ac:dyDescent="0.25">
      <c r="A85" s="13"/>
      <c r="B85" s="1070"/>
      <c r="C85" s="128" t="s">
        <v>119</v>
      </c>
      <c r="D85" s="132">
        <v>7</v>
      </c>
      <c r="E85" s="117">
        <v>0.10073391854943158</v>
      </c>
      <c r="F85" s="46"/>
      <c r="G85" s="247"/>
      <c r="H85" s="120"/>
      <c r="I85" s="120"/>
    </row>
    <row r="86" spans="1:9" x14ac:dyDescent="0.25">
      <c r="A86" s="13"/>
      <c r="B86" s="1070"/>
      <c r="C86" s="128" t="s">
        <v>31</v>
      </c>
      <c r="D86" s="132">
        <v>6</v>
      </c>
      <c r="E86" s="117">
        <v>8.6343358756655636E-2</v>
      </c>
      <c r="F86" s="46"/>
      <c r="G86" s="247"/>
      <c r="H86" s="120"/>
      <c r="I86" s="120"/>
    </row>
    <row r="87" spans="1:9" x14ac:dyDescent="0.25">
      <c r="A87" s="13"/>
      <c r="B87" s="1070"/>
      <c r="C87" s="128" t="s">
        <v>14</v>
      </c>
      <c r="D87" s="132">
        <v>4</v>
      </c>
      <c r="E87" s="117">
        <v>5.7562239171103757E-2</v>
      </c>
      <c r="F87" s="46"/>
      <c r="G87" s="247"/>
      <c r="H87" s="120"/>
      <c r="I87" s="120"/>
    </row>
    <row r="88" spans="1:9" s="19" customFormat="1" x14ac:dyDescent="0.25">
      <c r="A88" s="138"/>
      <c r="B88" s="1070"/>
      <c r="C88" s="168" t="s">
        <v>1078</v>
      </c>
      <c r="D88" s="136">
        <v>140</v>
      </c>
      <c r="E88" s="175">
        <v>2.0146783709886313</v>
      </c>
      <c r="F88" s="169">
        <f>SUM(E80:E88)</f>
        <v>3.1659231544107063</v>
      </c>
      <c r="G88" s="276"/>
      <c r="H88" s="289"/>
      <c r="I88" s="289"/>
    </row>
    <row r="89" spans="1:9" x14ac:dyDescent="0.25">
      <c r="A89" s="13"/>
      <c r="B89" s="1070"/>
      <c r="C89" s="145" t="s">
        <v>48</v>
      </c>
      <c r="D89" s="142">
        <v>6949</v>
      </c>
      <c r="E89" s="177">
        <v>100</v>
      </c>
      <c r="F89" s="47"/>
      <c r="G89" s="247"/>
      <c r="H89" s="120"/>
      <c r="I89" s="120"/>
    </row>
    <row r="90" spans="1:9" x14ac:dyDescent="0.25">
      <c r="A90" s="33">
        <v>8</v>
      </c>
      <c r="B90" s="1069" t="s">
        <v>730</v>
      </c>
      <c r="C90" s="171" t="s">
        <v>46</v>
      </c>
      <c r="D90" s="133">
        <v>2483</v>
      </c>
      <c r="E90" s="116">
        <v>39.829964709656721</v>
      </c>
      <c r="F90" s="45"/>
      <c r="G90" s="247"/>
      <c r="H90" s="120" t="s">
        <v>46</v>
      </c>
      <c r="I90" s="113">
        <v>39.829964709656721</v>
      </c>
    </row>
    <row r="91" spans="1:9" ht="15" customHeight="1" x14ac:dyDescent="0.25">
      <c r="A91" s="13"/>
      <c r="B91" s="1070"/>
      <c r="C91" s="128" t="s">
        <v>126</v>
      </c>
      <c r="D91" s="132">
        <v>1170</v>
      </c>
      <c r="E91" s="117">
        <v>18.768046198267566</v>
      </c>
      <c r="F91" s="46"/>
      <c r="G91" s="247"/>
      <c r="H91" s="120" t="s">
        <v>229</v>
      </c>
      <c r="I91" s="113">
        <v>18.768046198267566</v>
      </c>
    </row>
    <row r="92" spans="1:9" x14ac:dyDescent="0.25">
      <c r="A92" s="13"/>
      <c r="B92" s="1070"/>
      <c r="C92" s="128" t="s">
        <v>125</v>
      </c>
      <c r="D92" s="132">
        <v>548</v>
      </c>
      <c r="E92" s="117">
        <v>8.7905036894449804</v>
      </c>
      <c r="F92" s="46"/>
      <c r="G92" s="247"/>
      <c r="H92" s="120" t="s">
        <v>125</v>
      </c>
      <c r="I92" s="113">
        <v>8.7905036894449804</v>
      </c>
    </row>
    <row r="93" spans="1:9" x14ac:dyDescent="0.25">
      <c r="A93" s="13"/>
      <c r="B93" s="1070"/>
      <c r="C93" s="128" t="s">
        <v>38</v>
      </c>
      <c r="D93" s="132">
        <v>390</v>
      </c>
      <c r="E93" s="117">
        <v>6.2560153994225223</v>
      </c>
      <c r="F93" s="46"/>
      <c r="G93" s="247"/>
      <c r="H93" s="120" t="s">
        <v>38</v>
      </c>
      <c r="I93" s="113">
        <v>6.2560153994225223</v>
      </c>
    </row>
    <row r="94" spans="1:9" x14ac:dyDescent="0.25">
      <c r="A94" s="13"/>
      <c r="B94" s="1070"/>
      <c r="C94" s="128" t="s">
        <v>22</v>
      </c>
      <c r="D94" s="132">
        <v>367</v>
      </c>
      <c r="E94" s="117">
        <v>5.8870709015078599</v>
      </c>
      <c r="F94" s="46"/>
      <c r="G94" s="247"/>
      <c r="H94" s="120" t="s">
        <v>22</v>
      </c>
      <c r="I94" s="113">
        <v>5.8870709015078599</v>
      </c>
    </row>
    <row r="95" spans="1:9" x14ac:dyDescent="0.25">
      <c r="A95" s="13"/>
      <c r="B95" s="1070"/>
      <c r="C95" s="128" t="s">
        <v>127</v>
      </c>
      <c r="D95" s="132">
        <v>244</v>
      </c>
      <c r="E95" s="117">
        <v>3.9140198909207573</v>
      </c>
      <c r="F95" s="46"/>
      <c r="G95" s="247"/>
      <c r="H95" s="120" t="s">
        <v>1065</v>
      </c>
      <c r="I95" s="113">
        <v>3.9140198909207573</v>
      </c>
    </row>
    <row r="96" spans="1:9" x14ac:dyDescent="0.25">
      <c r="A96" s="13"/>
      <c r="B96" s="1070"/>
      <c r="C96" s="128" t="s">
        <v>32</v>
      </c>
      <c r="D96" s="132">
        <v>236</v>
      </c>
      <c r="E96" s="117">
        <v>3.7856913699069619</v>
      </c>
      <c r="F96" s="46"/>
      <c r="G96" s="247"/>
      <c r="H96" s="120" t="s">
        <v>1079</v>
      </c>
      <c r="I96" s="113">
        <v>3.7856913699069619</v>
      </c>
    </row>
    <row r="97" spans="1:9" x14ac:dyDescent="0.25">
      <c r="A97" s="13"/>
      <c r="B97" s="1070"/>
      <c r="C97" s="128" t="s">
        <v>14</v>
      </c>
      <c r="D97" s="132">
        <v>151</v>
      </c>
      <c r="E97" s="117">
        <v>2.4222008341353867</v>
      </c>
      <c r="F97" s="46"/>
      <c r="G97" s="247"/>
      <c r="H97" s="120" t="s">
        <v>1158</v>
      </c>
      <c r="I97" s="113">
        <v>12.768687840872635</v>
      </c>
    </row>
    <row r="98" spans="1:9" x14ac:dyDescent="0.25">
      <c r="A98" s="13"/>
      <c r="B98" s="1070"/>
      <c r="C98" s="128" t="s">
        <v>35</v>
      </c>
      <c r="D98" s="132">
        <v>124</v>
      </c>
      <c r="E98" s="117">
        <v>1.9890920757138275</v>
      </c>
      <c r="F98" s="46"/>
      <c r="G98" s="247"/>
      <c r="H98" s="120"/>
      <c r="I98" s="120"/>
    </row>
    <row r="99" spans="1:9" x14ac:dyDescent="0.25">
      <c r="A99" s="13"/>
      <c r="B99" s="1070"/>
      <c r="C99" s="128" t="s">
        <v>42</v>
      </c>
      <c r="D99" s="132">
        <v>76</v>
      </c>
      <c r="E99" s="117">
        <v>1.2191209496310556</v>
      </c>
      <c r="F99" s="46"/>
      <c r="G99" s="247"/>
      <c r="H99" s="120"/>
      <c r="I99" s="120"/>
    </row>
    <row r="100" spans="1:9" s="19" customFormat="1" x14ac:dyDescent="0.25">
      <c r="A100" s="138"/>
      <c r="B100" s="1070"/>
      <c r="C100" s="168" t="s">
        <v>1078</v>
      </c>
      <c r="D100" s="136">
        <v>445</v>
      </c>
      <c r="E100" s="175">
        <v>7.1382739813923655</v>
      </c>
      <c r="F100" s="169"/>
      <c r="G100" s="276"/>
      <c r="H100" s="289"/>
      <c r="I100" s="289"/>
    </row>
    <row r="101" spans="1:9" x14ac:dyDescent="0.25">
      <c r="A101" s="13"/>
      <c r="B101" s="1070"/>
      <c r="C101" s="167" t="s">
        <v>48</v>
      </c>
      <c r="D101" s="145">
        <v>6234</v>
      </c>
      <c r="E101" s="210">
        <v>100</v>
      </c>
      <c r="F101" s="47"/>
      <c r="G101" s="247"/>
      <c r="H101" s="120"/>
      <c r="I101" s="120"/>
    </row>
    <row r="102" spans="1:9" x14ac:dyDescent="0.25">
      <c r="A102" s="33">
        <v>9</v>
      </c>
      <c r="B102" s="1069" t="s">
        <v>736</v>
      </c>
      <c r="C102" s="171" t="s">
        <v>13</v>
      </c>
      <c r="D102" s="133">
        <v>3074</v>
      </c>
      <c r="E102" s="116">
        <v>67.813809838958747</v>
      </c>
      <c r="F102" s="45"/>
      <c r="G102" s="247"/>
      <c r="H102" s="120" t="s">
        <v>46</v>
      </c>
      <c r="I102" s="113">
        <v>19</v>
      </c>
    </row>
    <row r="103" spans="1:9" x14ac:dyDescent="0.25">
      <c r="A103" s="13"/>
      <c r="B103" s="1070"/>
      <c r="C103" s="128" t="s">
        <v>46</v>
      </c>
      <c r="D103" s="132">
        <v>841</v>
      </c>
      <c r="E103" s="117">
        <v>18.552834767262301</v>
      </c>
      <c r="F103" s="46"/>
      <c r="G103" s="247"/>
      <c r="H103" s="120" t="s">
        <v>13</v>
      </c>
      <c r="I103" s="113">
        <v>68</v>
      </c>
    </row>
    <row r="104" spans="1:9" x14ac:dyDescent="0.25">
      <c r="A104" s="13"/>
      <c r="B104" s="1070"/>
      <c r="C104" s="128" t="s">
        <v>9</v>
      </c>
      <c r="D104" s="132">
        <v>87</v>
      </c>
      <c r="E104" s="117">
        <v>1.9192587690271343</v>
      </c>
      <c r="F104" s="46"/>
      <c r="G104" s="247"/>
      <c r="H104" s="120" t="s">
        <v>9</v>
      </c>
      <c r="I104" s="113">
        <v>1.9192587690271343</v>
      </c>
    </row>
    <row r="105" spans="1:9" x14ac:dyDescent="0.25">
      <c r="A105" s="13"/>
      <c r="B105" s="1070"/>
      <c r="C105" s="128" t="s">
        <v>8</v>
      </c>
      <c r="D105" s="132">
        <v>85</v>
      </c>
      <c r="E105" s="117">
        <v>1.8751378777851313</v>
      </c>
      <c r="F105" s="46"/>
      <c r="G105" s="247"/>
      <c r="H105" s="120" t="s">
        <v>8</v>
      </c>
      <c r="I105" s="113">
        <v>1.8751378777851313</v>
      </c>
    </row>
    <row r="106" spans="1:9" x14ac:dyDescent="0.25">
      <c r="A106" s="13"/>
      <c r="B106" s="1070"/>
      <c r="C106" s="128" t="s">
        <v>22</v>
      </c>
      <c r="D106" s="132">
        <v>49</v>
      </c>
      <c r="E106" s="117">
        <v>1.0809618354290755</v>
      </c>
      <c r="F106" s="46"/>
      <c r="G106" s="247"/>
      <c r="H106" s="120" t="s">
        <v>22</v>
      </c>
      <c r="I106" s="113">
        <v>1.0809618354290755</v>
      </c>
    </row>
    <row r="107" spans="1:9" x14ac:dyDescent="0.25">
      <c r="A107" s="13"/>
      <c r="B107" s="1070"/>
      <c r="C107" s="128" t="s">
        <v>35</v>
      </c>
      <c r="D107" s="132">
        <v>42</v>
      </c>
      <c r="E107" s="117">
        <v>0.92653871608206484</v>
      </c>
      <c r="F107" s="46"/>
      <c r="G107" s="247"/>
      <c r="H107" s="120" t="s">
        <v>1158</v>
      </c>
      <c r="I107" s="113">
        <v>8.7579969115376137</v>
      </c>
    </row>
    <row r="108" spans="1:9" x14ac:dyDescent="0.25">
      <c r="A108" s="13"/>
      <c r="B108" s="1070"/>
      <c r="C108" s="128" t="s">
        <v>30</v>
      </c>
      <c r="D108" s="132">
        <v>40</v>
      </c>
      <c r="E108" s="117">
        <v>0.88241782484006182</v>
      </c>
      <c r="F108" s="46"/>
      <c r="G108" s="247"/>
      <c r="H108" s="120"/>
      <c r="I108" s="120"/>
    </row>
    <row r="109" spans="1:9" x14ac:dyDescent="0.25">
      <c r="A109" s="13"/>
      <c r="B109" s="1070"/>
      <c r="C109" s="128" t="s">
        <v>28</v>
      </c>
      <c r="D109" s="132">
        <v>31</v>
      </c>
      <c r="E109" s="117">
        <v>0.68387381425104787</v>
      </c>
      <c r="F109" s="46"/>
      <c r="G109" s="247"/>
      <c r="H109" s="120"/>
      <c r="I109" s="120"/>
    </row>
    <row r="110" spans="1:9" x14ac:dyDescent="0.25">
      <c r="A110" s="13"/>
      <c r="B110" s="1070"/>
      <c r="C110" s="128" t="s">
        <v>36</v>
      </c>
      <c r="D110" s="132">
        <v>29</v>
      </c>
      <c r="E110" s="117">
        <v>0.63975292300904474</v>
      </c>
      <c r="F110" s="46"/>
      <c r="G110" s="247"/>
      <c r="H110" s="120"/>
      <c r="I110" s="120"/>
    </row>
    <row r="111" spans="1:9" x14ac:dyDescent="0.25">
      <c r="A111" s="13"/>
      <c r="B111" s="1070"/>
      <c r="C111" s="128" t="s">
        <v>1</v>
      </c>
      <c r="D111" s="132">
        <v>21</v>
      </c>
      <c r="E111" s="117">
        <v>0.46326935804103242</v>
      </c>
      <c r="F111" s="46"/>
      <c r="G111" s="247"/>
      <c r="H111" s="120"/>
      <c r="I111" s="120"/>
    </row>
    <row r="112" spans="1:9" s="19" customFormat="1" x14ac:dyDescent="0.25">
      <c r="A112" s="138"/>
      <c r="B112" s="1070"/>
      <c r="C112" s="168" t="s">
        <v>1078</v>
      </c>
      <c r="D112" s="136">
        <v>234</v>
      </c>
      <c r="E112" s="175">
        <v>5.1621442753143612</v>
      </c>
      <c r="F112" s="169"/>
      <c r="G112" s="276"/>
      <c r="H112" s="289"/>
      <c r="I112" s="289"/>
    </row>
    <row r="113" spans="1:9" x14ac:dyDescent="0.25">
      <c r="A113" s="13"/>
      <c r="B113" s="1070"/>
      <c r="C113" s="142" t="s">
        <v>48</v>
      </c>
      <c r="D113" s="142">
        <v>4533</v>
      </c>
      <c r="E113" s="177">
        <v>100</v>
      </c>
      <c r="F113" s="47"/>
      <c r="G113" s="247"/>
      <c r="H113" s="120"/>
      <c r="I113" s="120"/>
    </row>
    <row r="114" spans="1:9" x14ac:dyDescent="0.25">
      <c r="A114" s="70">
        <v>10</v>
      </c>
      <c r="B114" s="1061" t="s">
        <v>259</v>
      </c>
      <c r="C114" s="171" t="s">
        <v>46</v>
      </c>
      <c r="D114" s="133">
        <v>3277</v>
      </c>
      <c r="E114" s="116">
        <v>78.982887442757288</v>
      </c>
      <c r="F114" s="45"/>
      <c r="G114" s="247"/>
      <c r="H114" s="120" t="s">
        <v>46</v>
      </c>
      <c r="I114" s="113">
        <v>78.982887442757288</v>
      </c>
    </row>
    <row r="115" spans="1:9" x14ac:dyDescent="0.25">
      <c r="A115" s="61"/>
      <c r="B115" s="1062"/>
      <c r="C115" s="128" t="s">
        <v>18</v>
      </c>
      <c r="D115" s="132">
        <v>477</v>
      </c>
      <c r="E115" s="117">
        <v>11.496746203904555</v>
      </c>
      <c r="F115" s="46"/>
      <c r="G115" s="247"/>
      <c r="H115" s="120" t="s">
        <v>18</v>
      </c>
      <c r="I115" s="113">
        <v>11.496746203904555</v>
      </c>
    </row>
    <row r="116" spans="1:9" x14ac:dyDescent="0.25">
      <c r="A116" s="61"/>
      <c r="B116" s="1062"/>
      <c r="C116" s="128" t="s">
        <v>41</v>
      </c>
      <c r="D116" s="132">
        <v>73</v>
      </c>
      <c r="E116" s="117">
        <v>1.7594601108700894</v>
      </c>
      <c r="F116" s="46"/>
      <c r="G116" s="247"/>
      <c r="H116" s="120" t="s">
        <v>1073</v>
      </c>
      <c r="I116" s="113">
        <v>1.7594601108700894</v>
      </c>
    </row>
    <row r="117" spans="1:9" x14ac:dyDescent="0.25">
      <c r="A117" s="61"/>
      <c r="B117" s="1062"/>
      <c r="C117" s="128" t="s">
        <v>28</v>
      </c>
      <c r="D117" s="132">
        <v>38</v>
      </c>
      <c r="E117" s="117">
        <v>0.91588334538443006</v>
      </c>
      <c r="F117" s="46"/>
      <c r="G117" s="247"/>
      <c r="H117" s="120" t="s">
        <v>28</v>
      </c>
      <c r="I117" s="113">
        <v>0.91588334538443006</v>
      </c>
    </row>
    <row r="118" spans="1:9" x14ac:dyDescent="0.25">
      <c r="A118" s="61"/>
      <c r="B118" s="1062"/>
      <c r="C118" s="128" t="s">
        <v>8</v>
      </c>
      <c r="D118" s="132">
        <v>29</v>
      </c>
      <c r="E118" s="117">
        <v>0.69896360568811766</v>
      </c>
      <c r="F118" s="46"/>
      <c r="G118" s="247"/>
      <c r="H118" s="120" t="s">
        <v>1158</v>
      </c>
      <c r="I118" s="113">
        <v>6.8450228970836342</v>
      </c>
    </row>
    <row r="119" spans="1:9" x14ac:dyDescent="0.25">
      <c r="A119" s="61"/>
      <c r="B119" s="1062"/>
      <c r="C119" s="128" t="s">
        <v>137</v>
      </c>
      <c r="D119" s="132">
        <v>24</v>
      </c>
      <c r="E119" s="117">
        <v>0.57845263919016632</v>
      </c>
      <c r="F119" s="46"/>
      <c r="G119" s="247"/>
      <c r="H119" s="120"/>
      <c r="I119" s="120"/>
    </row>
    <row r="120" spans="1:9" x14ac:dyDescent="0.25">
      <c r="A120" s="61"/>
      <c r="B120" s="1062"/>
      <c r="C120" s="128" t="s">
        <v>10</v>
      </c>
      <c r="D120" s="132">
        <v>22</v>
      </c>
      <c r="E120" s="117">
        <v>0.53024825259098585</v>
      </c>
      <c r="F120" s="46"/>
      <c r="G120" s="247"/>
      <c r="H120" s="120"/>
      <c r="I120" s="120"/>
    </row>
    <row r="121" spans="1:9" x14ac:dyDescent="0.25">
      <c r="A121" s="61"/>
      <c r="B121" s="1062"/>
      <c r="C121" s="128" t="s">
        <v>36</v>
      </c>
      <c r="D121" s="132">
        <v>17</v>
      </c>
      <c r="E121" s="117">
        <v>0.40973728609303445</v>
      </c>
      <c r="F121" s="46"/>
      <c r="G121" s="247"/>
      <c r="H121" s="120"/>
      <c r="I121" s="120"/>
    </row>
    <row r="122" spans="1:9" x14ac:dyDescent="0.25">
      <c r="A122" s="61"/>
      <c r="B122" s="1062"/>
      <c r="C122" s="128" t="s">
        <v>135</v>
      </c>
      <c r="D122" s="132">
        <v>15</v>
      </c>
      <c r="E122" s="117">
        <v>0.36153289949385392</v>
      </c>
      <c r="F122" s="46"/>
      <c r="G122" s="247"/>
      <c r="H122" s="120"/>
      <c r="I122" s="120"/>
    </row>
    <row r="123" spans="1:9" x14ac:dyDescent="0.25">
      <c r="A123" s="61"/>
      <c r="B123" s="1062"/>
      <c r="C123" s="128" t="s">
        <v>11</v>
      </c>
      <c r="D123" s="132">
        <v>12</v>
      </c>
      <c r="E123" s="117">
        <v>0.28922631959508316</v>
      </c>
      <c r="F123" s="46"/>
      <c r="G123" s="247"/>
      <c r="H123" s="120"/>
      <c r="I123" s="120"/>
    </row>
    <row r="124" spans="1:9" s="19" customFormat="1" x14ac:dyDescent="0.25">
      <c r="A124" s="134"/>
      <c r="B124" s="1062"/>
      <c r="C124" s="168" t="s">
        <v>1078</v>
      </c>
      <c r="D124" s="136">
        <v>165</v>
      </c>
      <c r="E124" s="175">
        <v>3.976861894432393</v>
      </c>
      <c r="F124" s="169"/>
      <c r="G124" s="276"/>
      <c r="H124" s="289"/>
      <c r="I124" s="289"/>
    </row>
    <row r="125" spans="1:9" x14ac:dyDescent="0.25">
      <c r="A125" s="61"/>
      <c r="B125" s="1062"/>
      <c r="C125" s="167" t="s">
        <v>48</v>
      </c>
      <c r="D125" s="142">
        <v>4149</v>
      </c>
      <c r="E125" s="177">
        <v>100</v>
      </c>
      <c r="F125" s="47"/>
      <c r="G125" s="247"/>
      <c r="H125" s="120"/>
      <c r="I125" s="120"/>
    </row>
    <row r="126" spans="1:9" x14ac:dyDescent="0.25">
      <c r="A126" s="70">
        <v>11</v>
      </c>
      <c r="B126" s="1061" t="s">
        <v>255</v>
      </c>
      <c r="C126" s="171" t="s">
        <v>46</v>
      </c>
      <c r="D126" s="133">
        <v>2645</v>
      </c>
      <c r="E126" s="116">
        <v>63.750301277416241</v>
      </c>
      <c r="F126" s="45"/>
      <c r="G126" s="247"/>
      <c r="H126" s="120" t="s">
        <v>46</v>
      </c>
      <c r="I126" s="113">
        <v>63.750301277416241</v>
      </c>
    </row>
    <row r="127" spans="1:9" x14ac:dyDescent="0.25">
      <c r="A127" s="61"/>
      <c r="B127" s="1062"/>
      <c r="C127" s="128" t="s">
        <v>12</v>
      </c>
      <c r="D127" s="132">
        <v>1215</v>
      </c>
      <c r="E127" s="117">
        <v>29.284164859002171</v>
      </c>
      <c r="F127" s="46"/>
      <c r="G127" s="247"/>
      <c r="H127" s="120" t="s">
        <v>12</v>
      </c>
      <c r="I127" s="113">
        <v>29.284164859002171</v>
      </c>
    </row>
    <row r="128" spans="1:9" x14ac:dyDescent="0.25">
      <c r="A128" s="61"/>
      <c r="B128" s="1062"/>
      <c r="C128" s="128" t="s">
        <v>91</v>
      </c>
      <c r="D128" s="132">
        <v>57</v>
      </c>
      <c r="E128" s="117">
        <v>1.3738250180766449</v>
      </c>
      <c r="F128" s="46"/>
      <c r="G128" s="247"/>
      <c r="H128" s="120" t="s">
        <v>91</v>
      </c>
      <c r="I128" s="113">
        <v>1.3738250180766449</v>
      </c>
    </row>
    <row r="129" spans="1:9" x14ac:dyDescent="0.25">
      <c r="A129" s="61"/>
      <c r="B129" s="1062"/>
      <c r="C129" s="128" t="s">
        <v>41</v>
      </c>
      <c r="D129" s="132">
        <v>12</v>
      </c>
      <c r="E129" s="117">
        <v>0.28922631959508316</v>
      </c>
      <c r="F129" s="46"/>
      <c r="G129" s="247"/>
      <c r="H129" s="120" t="s">
        <v>1158</v>
      </c>
      <c r="I129" s="113">
        <v>5.5917088455049413</v>
      </c>
    </row>
    <row r="130" spans="1:9" x14ac:dyDescent="0.25">
      <c r="A130" s="61"/>
      <c r="B130" s="1062"/>
      <c r="C130" s="128" t="s">
        <v>79</v>
      </c>
      <c r="D130" s="132">
        <v>8</v>
      </c>
      <c r="E130" s="117">
        <v>0.19281754639672211</v>
      </c>
      <c r="F130" s="46"/>
      <c r="G130" s="247"/>
      <c r="H130" s="120"/>
      <c r="I130" s="120"/>
    </row>
    <row r="131" spans="1:9" x14ac:dyDescent="0.25">
      <c r="A131" s="61"/>
      <c r="B131" s="1062"/>
      <c r="C131" s="128" t="s">
        <v>10</v>
      </c>
      <c r="D131" s="132">
        <v>7</v>
      </c>
      <c r="E131" s="117">
        <v>0.16871535309713184</v>
      </c>
      <c r="F131" s="46"/>
      <c r="G131" s="247"/>
      <c r="H131" s="120"/>
      <c r="I131" s="120"/>
    </row>
    <row r="132" spans="1:9" x14ac:dyDescent="0.25">
      <c r="A132" s="61"/>
      <c r="B132" s="1062"/>
      <c r="C132" s="128" t="s">
        <v>36</v>
      </c>
      <c r="D132" s="132">
        <v>5</v>
      </c>
      <c r="E132" s="117">
        <v>0.1205109664979513</v>
      </c>
      <c r="F132" s="46"/>
      <c r="G132" s="247"/>
      <c r="H132" s="120"/>
      <c r="I132" s="120"/>
    </row>
    <row r="133" spans="1:9" x14ac:dyDescent="0.25">
      <c r="A133" s="61"/>
      <c r="B133" s="1062"/>
      <c r="C133" s="128" t="s">
        <v>13</v>
      </c>
      <c r="D133" s="132">
        <v>5</v>
      </c>
      <c r="E133" s="117">
        <v>0.1205109664979513</v>
      </c>
      <c r="F133" s="46"/>
      <c r="G133" s="247"/>
      <c r="H133" s="120"/>
      <c r="I133" s="120"/>
    </row>
    <row r="134" spans="1:9" x14ac:dyDescent="0.25">
      <c r="A134" s="61"/>
      <c r="B134" s="1062"/>
      <c r="C134" s="128" t="s">
        <v>8</v>
      </c>
      <c r="D134" s="132">
        <v>5</v>
      </c>
      <c r="E134" s="117">
        <v>0.1205109664979513</v>
      </c>
      <c r="F134" s="46"/>
      <c r="G134" s="247"/>
      <c r="H134" s="120"/>
      <c r="I134" s="120"/>
    </row>
    <row r="135" spans="1:9" x14ac:dyDescent="0.25">
      <c r="A135" s="61"/>
      <c r="B135" s="1062"/>
      <c r="C135" s="128" t="s">
        <v>7</v>
      </c>
      <c r="D135" s="132">
        <v>4</v>
      </c>
      <c r="E135" s="117">
        <v>9.6408773198361053E-2</v>
      </c>
      <c r="F135" s="46"/>
      <c r="G135" s="247"/>
      <c r="H135" s="120"/>
      <c r="I135" s="120"/>
    </row>
    <row r="136" spans="1:9" s="19" customFormat="1" x14ac:dyDescent="0.25">
      <c r="A136" s="134"/>
      <c r="B136" s="1062"/>
      <c r="C136" s="168" t="s">
        <v>1078</v>
      </c>
      <c r="D136" s="136">
        <v>186</v>
      </c>
      <c r="E136" s="175">
        <v>4.4830079537237886</v>
      </c>
      <c r="F136" s="169"/>
      <c r="G136" s="276"/>
      <c r="H136" s="289"/>
      <c r="I136" s="289"/>
    </row>
    <row r="137" spans="1:9" x14ac:dyDescent="0.25">
      <c r="A137" s="61"/>
      <c r="B137" s="1062"/>
      <c r="C137" s="167" t="s">
        <v>48</v>
      </c>
      <c r="D137" s="142">
        <v>4149</v>
      </c>
      <c r="E137" s="177">
        <v>100</v>
      </c>
      <c r="F137" s="47"/>
      <c r="G137" s="247"/>
      <c r="H137" s="120"/>
      <c r="I137" s="120"/>
    </row>
    <row r="138" spans="1:9" x14ac:dyDescent="0.25">
      <c r="A138" s="33">
        <v>12</v>
      </c>
      <c r="B138" s="1069" t="s">
        <v>247</v>
      </c>
      <c r="C138" s="171" t="s">
        <v>46</v>
      </c>
      <c r="D138" s="133">
        <v>1790</v>
      </c>
      <c r="E138" s="116">
        <v>71.003570011900038</v>
      </c>
      <c r="F138" s="45"/>
      <c r="G138" s="247"/>
      <c r="H138" s="120" t="s">
        <v>46</v>
      </c>
      <c r="I138" s="113">
        <v>71.003570011900038</v>
      </c>
    </row>
    <row r="139" spans="1:9" x14ac:dyDescent="0.25">
      <c r="A139" s="13"/>
      <c r="B139" s="1070"/>
      <c r="C139" s="128" t="s">
        <v>27</v>
      </c>
      <c r="D139" s="132">
        <v>388</v>
      </c>
      <c r="E139" s="117">
        <v>15.390717969059898</v>
      </c>
      <c r="F139" s="46"/>
      <c r="G139" s="247"/>
      <c r="H139" s="120" t="s">
        <v>27</v>
      </c>
      <c r="I139" s="113">
        <v>15.390717969059898</v>
      </c>
    </row>
    <row r="140" spans="1:9" x14ac:dyDescent="0.25">
      <c r="A140" s="13"/>
      <c r="B140" s="1070"/>
      <c r="C140" s="128" t="s">
        <v>36</v>
      </c>
      <c r="D140" s="132">
        <v>81</v>
      </c>
      <c r="E140" s="117">
        <v>3.2130107100356997</v>
      </c>
      <c r="F140" s="46"/>
      <c r="G140" s="247"/>
      <c r="H140" s="120" t="s">
        <v>36</v>
      </c>
      <c r="I140" s="113">
        <v>3.2130107100356997</v>
      </c>
    </row>
    <row r="141" spans="1:9" x14ac:dyDescent="0.25">
      <c r="A141" s="13"/>
      <c r="B141" s="1070"/>
      <c r="C141" s="128" t="s">
        <v>28</v>
      </c>
      <c r="D141" s="132">
        <v>73</v>
      </c>
      <c r="E141" s="117">
        <v>2.8956763189210628</v>
      </c>
      <c r="F141" s="46"/>
      <c r="G141" s="247"/>
      <c r="H141" s="120" t="s">
        <v>28</v>
      </c>
      <c r="I141" s="113">
        <v>2.8956763189210628</v>
      </c>
    </row>
    <row r="142" spans="1:9" x14ac:dyDescent="0.25">
      <c r="A142" s="13"/>
      <c r="B142" s="1070"/>
      <c r="C142" s="128" t="s">
        <v>14</v>
      </c>
      <c r="D142" s="132">
        <v>34</v>
      </c>
      <c r="E142" s="117">
        <v>1.3486711622372074</v>
      </c>
      <c r="F142" s="46"/>
      <c r="G142" s="247"/>
      <c r="H142" s="120" t="s">
        <v>14</v>
      </c>
      <c r="I142" s="113">
        <v>1.3486711622372074</v>
      </c>
    </row>
    <row r="143" spans="1:9" x14ac:dyDescent="0.25">
      <c r="A143" s="13"/>
      <c r="B143" s="1070"/>
      <c r="C143" s="128" t="s">
        <v>8</v>
      </c>
      <c r="D143" s="132">
        <v>20</v>
      </c>
      <c r="E143" s="117">
        <v>0.79333597778659248</v>
      </c>
      <c r="F143" s="46"/>
      <c r="G143" s="247"/>
      <c r="H143" s="120" t="s">
        <v>1158</v>
      </c>
      <c r="I143" s="113">
        <v>6.1483538278460923</v>
      </c>
    </row>
    <row r="144" spans="1:9" x14ac:dyDescent="0.25">
      <c r="A144" s="13"/>
      <c r="B144" s="1070"/>
      <c r="C144" s="128" t="s">
        <v>41</v>
      </c>
      <c r="D144" s="132">
        <v>16</v>
      </c>
      <c r="E144" s="117">
        <v>0.63466878222927414</v>
      </c>
      <c r="F144" s="46"/>
      <c r="G144" s="247"/>
      <c r="H144" s="120"/>
      <c r="I144" s="120"/>
    </row>
    <row r="145" spans="1:9" x14ac:dyDescent="0.25">
      <c r="A145" s="13"/>
      <c r="B145" s="1070"/>
      <c r="C145" s="128" t="s">
        <v>37</v>
      </c>
      <c r="D145" s="132">
        <v>16</v>
      </c>
      <c r="E145" s="117">
        <v>0.63466878222927414</v>
      </c>
      <c r="F145" s="46"/>
      <c r="G145" s="247"/>
      <c r="H145" s="120"/>
      <c r="I145" s="120"/>
    </row>
    <row r="146" spans="1:9" x14ac:dyDescent="0.25">
      <c r="A146" s="13"/>
      <c r="B146" s="1070"/>
      <c r="C146" s="128" t="s">
        <v>44</v>
      </c>
      <c r="D146" s="132">
        <v>11</v>
      </c>
      <c r="E146" s="117">
        <v>0.43633478778262597</v>
      </c>
      <c r="F146" s="46"/>
      <c r="G146" s="247"/>
      <c r="H146" s="120"/>
      <c r="I146" s="120"/>
    </row>
    <row r="147" spans="1:9" x14ac:dyDescent="0.25">
      <c r="A147" s="13"/>
      <c r="B147" s="1070"/>
      <c r="C147" s="128" t="s">
        <v>4</v>
      </c>
      <c r="D147" s="132">
        <v>11</v>
      </c>
      <c r="E147" s="117">
        <v>0.43633478778262597</v>
      </c>
      <c r="F147" s="46"/>
      <c r="G147" s="247"/>
      <c r="H147" s="120"/>
      <c r="I147" s="120"/>
    </row>
    <row r="148" spans="1:9" s="19" customFormat="1" x14ac:dyDescent="0.25">
      <c r="A148" s="138"/>
      <c r="B148" s="1070"/>
      <c r="C148" s="168" t="s">
        <v>1078</v>
      </c>
      <c r="D148" s="136">
        <v>81</v>
      </c>
      <c r="E148" s="175">
        <v>3.2130107100356997</v>
      </c>
      <c r="F148" s="169"/>
      <c r="G148" s="276"/>
      <c r="H148" s="289"/>
      <c r="I148" s="289"/>
    </row>
    <row r="149" spans="1:9" x14ac:dyDescent="0.25">
      <c r="A149" s="13"/>
      <c r="B149" s="1070"/>
      <c r="C149" s="167" t="s">
        <v>48</v>
      </c>
      <c r="D149" s="142">
        <v>2521</v>
      </c>
      <c r="E149" s="177">
        <v>100</v>
      </c>
      <c r="F149" s="47"/>
      <c r="G149" s="247"/>
      <c r="H149" s="120"/>
      <c r="I149" s="120"/>
    </row>
    <row r="150" spans="1:9" x14ac:dyDescent="0.25">
      <c r="A150" s="33">
        <v>13</v>
      </c>
      <c r="B150" s="1069" t="s">
        <v>664</v>
      </c>
      <c r="C150" s="171" t="s">
        <v>46</v>
      </c>
      <c r="D150" s="133">
        <v>929</v>
      </c>
      <c r="E150" s="116">
        <v>51.1001100110011</v>
      </c>
      <c r="F150" s="45"/>
      <c r="G150" s="247"/>
      <c r="H150" s="120" t="s">
        <v>46</v>
      </c>
      <c r="I150" s="113">
        <v>51.1001100110011</v>
      </c>
    </row>
    <row r="151" spans="1:9" x14ac:dyDescent="0.25">
      <c r="A151" s="13"/>
      <c r="B151" s="1070"/>
      <c r="C151" s="128" t="s">
        <v>28</v>
      </c>
      <c r="D151" s="132">
        <v>829</v>
      </c>
      <c r="E151" s="117">
        <v>45.599559955995602</v>
      </c>
      <c r="F151" s="46"/>
      <c r="G151" s="247"/>
      <c r="H151" s="120" t="s">
        <v>28</v>
      </c>
      <c r="I151" s="113">
        <v>45.599559955995602</v>
      </c>
    </row>
    <row r="152" spans="1:9" x14ac:dyDescent="0.25">
      <c r="A152" s="13"/>
      <c r="B152" s="1070"/>
      <c r="C152" s="128" t="s">
        <v>8</v>
      </c>
      <c r="D152" s="132">
        <v>6</v>
      </c>
      <c r="E152" s="117">
        <v>0.33003300330033003</v>
      </c>
      <c r="F152" s="46"/>
      <c r="G152" s="247"/>
      <c r="H152" s="120" t="s">
        <v>1158</v>
      </c>
      <c r="I152" s="113">
        <v>3.3003300330033003</v>
      </c>
    </row>
    <row r="153" spans="1:9" x14ac:dyDescent="0.25">
      <c r="A153" s="13"/>
      <c r="B153" s="1070"/>
      <c r="C153" s="128" t="s">
        <v>31</v>
      </c>
      <c r="D153" s="132">
        <v>6</v>
      </c>
      <c r="E153" s="117">
        <v>0.33003300330033003</v>
      </c>
      <c r="F153" s="46"/>
      <c r="G153" s="247"/>
      <c r="H153" s="120"/>
      <c r="I153" s="120"/>
    </row>
    <row r="154" spans="1:9" x14ac:dyDescent="0.25">
      <c r="A154" s="13"/>
      <c r="B154" s="1070"/>
      <c r="C154" s="128" t="s">
        <v>14</v>
      </c>
      <c r="D154" s="132">
        <v>5</v>
      </c>
      <c r="E154" s="117">
        <v>0.27502750275027504</v>
      </c>
      <c r="F154" s="46"/>
      <c r="G154" s="247"/>
      <c r="H154" s="120"/>
      <c r="I154" s="120"/>
    </row>
    <row r="155" spans="1:9" x14ac:dyDescent="0.25">
      <c r="A155" s="13"/>
      <c r="B155" s="1070"/>
      <c r="C155" s="128" t="s">
        <v>22</v>
      </c>
      <c r="D155" s="132">
        <v>5</v>
      </c>
      <c r="E155" s="117">
        <v>0.27502750275027504</v>
      </c>
      <c r="F155" s="46"/>
      <c r="G155" s="247"/>
      <c r="H155" s="120"/>
      <c r="I155" s="120"/>
    </row>
    <row r="156" spans="1:9" x14ac:dyDescent="0.25">
      <c r="A156" s="13"/>
      <c r="B156" s="1070"/>
      <c r="C156" s="128" t="s">
        <v>9</v>
      </c>
      <c r="D156" s="132">
        <v>5</v>
      </c>
      <c r="E156" s="117">
        <v>0.27502750275027504</v>
      </c>
      <c r="F156" s="46"/>
      <c r="G156" s="247"/>
      <c r="H156" s="120"/>
      <c r="I156" s="120"/>
    </row>
    <row r="157" spans="1:9" x14ac:dyDescent="0.25">
      <c r="A157" s="13"/>
      <c r="B157" s="1070"/>
      <c r="C157" s="128" t="s">
        <v>63</v>
      </c>
      <c r="D157" s="132">
        <v>5</v>
      </c>
      <c r="E157" s="117">
        <v>0.27502750275027504</v>
      </c>
      <c r="F157" s="46"/>
      <c r="G157" s="247"/>
      <c r="H157" s="120"/>
      <c r="I157" s="120"/>
    </row>
    <row r="158" spans="1:9" x14ac:dyDescent="0.25">
      <c r="A158" s="13"/>
      <c r="B158" s="1070"/>
      <c r="C158" s="128" t="s">
        <v>4</v>
      </c>
      <c r="D158" s="132">
        <v>3</v>
      </c>
      <c r="E158" s="117">
        <v>0.16501650165016502</v>
      </c>
      <c r="F158" s="46"/>
      <c r="G158" s="247"/>
      <c r="H158" s="120"/>
      <c r="I158" s="120"/>
    </row>
    <row r="159" spans="1:9" x14ac:dyDescent="0.25">
      <c r="A159" s="13"/>
      <c r="B159" s="1070"/>
      <c r="C159" s="128" t="s">
        <v>41</v>
      </c>
      <c r="D159" s="132">
        <v>3</v>
      </c>
      <c r="E159" s="117">
        <v>0.16501650165016502</v>
      </c>
      <c r="F159" s="46"/>
      <c r="G159" s="247"/>
      <c r="H159" s="120"/>
      <c r="I159" s="120"/>
    </row>
    <row r="160" spans="1:9" s="19" customFormat="1" x14ac:dyDescent="0.25">
      <c r="A160" s="138"/>
      <c r="B160" s="1070"/>
      <c r="C160" s="168" t="s">
        <v>1078</v>
      </c>
      <c r="D160" s="136">
        <v>22</v>
      </c>
      <c r="E160" s="175">
        <v>1.21012101210121</v>
      </c>
      <c r="F160" s="169"/>
      <c r="G160" s="276"/>
      <c r="H160" s="289"/>
      <c r="I160" s="289"/>
    </row>
    <row r="161" spans="1:9" x14ac:dyDescent="0.25">
      <c r="A161" s="13"/>
      <c r="B161" s="1070"/>
      <c r="C161" s="167" t="s">
        <v>48</v>
      </c>
      <c r="D161" s="142">
        <v>1818</v>
      </c>
      <c r="E161" s="177">
        <v>100</v>
      </c>
      <c r="F161" s="47"/>
      <c r="G161" s="247"/>
      <c r="H161" s="120"/>
      <c r="I161" s="120"/>
    </row>
    <row r="162" spans="1:9" x14ac:dyDescent="0.25">
      <c r="A162" s="33">
        <v>14</v>
      </c>
      <c r="B162" s="1069" t="s">
        <v>663</v>
      </c>
      <c r="C162" s="171" t="s">
        <v>28</v>
      </c>
      <c r="D162" s="133">
        <v>1021</v>
      </c>
      <c r="E162" s="116">
        <v>62.256097560975611</v>
      </c>
      <c r="F162" s="45"/>
      <c r="G162" s="247"/>
      <c r="H162" s="120" t="s">
        <v>46</v>
      </c>
      <c r="I162" s="120">
        <v>36</v>
      </c>
    </row>
    <row r="163" spans="1:9" x14ac:dyDescent="0.25">
      <c r="A163" s="13"/>
      <c r="B163" s="1070"/>
      <c r="C163" s="128" t="s">
        <v>46</v>
      </c>
      <c r="D163" s="132">
        <v>585</v>
      </c>
      <c r="E163" s="117">
        <v>35.670731707317074</v>
      </c>
      <c r="F163" s="46"/>
      <c r="G163" s="247"/>
      <c r="H163" s="120" t="s">
        <v>28</v>
      </c>
      <c r="I163" s="120">
        <v>62</v>
      </c>
    </row>
    <row r="164" spans="1:9" x14ac:dyDescent="0.25">
      <c r="A164" s="13"/>
      <c r="B164" s="1070"/>
      <c r="C164" s="128" t="s">
        <v>61</v>
      </c>
      <c r="D164" s="132">
        <v>6</v>
      </c>
      <c r="E164" s="117">
        <v>0.36585365853658541</v>
      </c>
      <c r="F164" s="46"/>
      <c r="G164" s="247"/>
      <c r="H164" s="120" t="s">
        <v>1158</v>
      </c>
      <c r="I164" s="120">
        <v>2</v>
      </c>
    </row>
    <row r="165" spans="1:9" x14ac:dyDescent="0.25">
      <c r="A165" s="13"/>
      <c r="B165" s="1070"/>
      <c r="C165" s="128"/>
      <c r="D165" s="132"/>
      <c r="E165" s="117"/>
      <c r="F165" s="46"/>
      <c r="G165" s="247"/>
      <c r="H165" s="120"/>
      <c r="I165" s="120"/>
    </row>
    <row r="166" spans="1:9" x14ac:dyDescent="0.25">
      <c r="A166" s="13"/>
      <c r="B166" s="1070"/>
      <c r="C166" s="128"/>
      <c r="D166" s="132"/>
      <c r="E166" s="117"/>
      <c r="F166" s="46"/>
      <c r="G166" s="247"/>
      <c r="H166" s="120"/>
      <c r="I166" s="120"/>
    </row>
    <row r="167" spans="1:9" x14ac:dyDescent="0.25">
      <c r="A167" s="13"/>
      <c r="B167" s="1070"/>
      <c r="C167" s="128"/>
      <c r="D167" s="132"/>
      <c r="E167" s="117"/>
      <c r="F167" s="46"/>
      <c r="G167" s="247"/>
      <c r="H167" s="120"/>
      <c r="I167" s="120"/>
    </row>
    <row r="168" spans="1:9" x14ac:dyDescent="0.25">
      <c r="A168" s="13"/>
      <c r="B168" s="1070"/>
      <c r="C168" s="128"/>
      <c r="D168" s="132"/>
      <c r="E168" s="117"/>
      <c r="F168" s="46"/>
      <c r="G168" s="247"/>
      <c r="H168" s="120"/>
      <c r="I168" s="120"/>
    </row>
    <row r="169" spans="1:9" x14ac:dyDescent="0.25">
      <c r="A169" s="13"/>
      <c r="B169" s="1070"/>
      <c r="C169" s="128"/>
      <c r="D169" s="132"/>
      <c r="E169" s="117"/>
      <c r="F169" s="46"/>
      <c r="G169" s="247"/>
      <c r="H169" s="120"/>
      <c r="I169" s="120"/>
    </row>
    <row r="170" spans="1:9" x14ac:dyDescent="0.25">
      <c r="A170" s="13"/>
      <c r="B170" s="1070"/>
      <c r="C170" s="128"/>
      <c r="D170" s="132"/>
      <c r="E170" s="117"/>
      <c r="F170" s="46"/>
      <c r="G170" s="247"/>
      <c r="H170" s="120"/>
      <c r="I170" s="120"/>
    </row>
    <row r="171" spans="1:9" x14ac:dyDescent="0.25">
      <c r="A171" s="13"/>
      <c r="B171" s="1070"/>
      <c r="C171" s="128"/>
      <c r="D171" s="132"/>
      <c r="E171" s="117"/>
      <c r="F171" s="46"/>
      <c r="G171" s="247"/>
      <c r="H171" s="120"/>
      <c r="I171" s="120"/>
    </row>
    <row r="172" spans="1:9" s="19" customFormat="1" x14ac:dyDescent="0.25">
      <c r="A172" s="138"/>
      <c r="B172" s="1070"/>
      <c r="C172" s="168" t="s">
        <v>1078</v>
      </c>
      <c r="D172" s="136">
        <v>28</v>
      </c>
      <c r="E172" s="175">
        <v>1.7073170731707319</v>
      </c>
      <c r="F172" s="169"/>
      <c r="G172" s="276"/>
      <c r="H172" s="289"/>
      <c r="I172" s="289"/>
    </row>
    <row r="173" spans="1:9" x14ac:dyDescent="0.25">
      <c r="A173" s="13"/>
      <c r="B173" s="1070"/>
      <c r="C173" s="167" t="s">
        <v>48</v>
      </c>
      <c r="D173" s="142">
        <v>1640</v>
      </c>
      <c r="E173" s="177">
        <v>100</v>
      </c>
      <c r="F173" s="47"/>
      <c r="G173" s="247"/>
      <c r="H173" s="120"/>
      <c r="I173" s="120"/>
    </row>
    <row r="174" spans="1:9" x14ac:dyDescent="0.25">
      <c r="A174" s="33">
        <v>15</v>
      </c>
      <c r="B174" s="1069" t="s">
        <v>325</v>
      </c>
      <c r="C174" s="171" t="s">
        <v>14</v>
      </c>
      <c r="D174" s="133">
        <v>851</v>
      </c>
      <c r="E174" s="116">
        <v>57.970027247956402</v>
      </c>
      <c r="F174" s="45"/>
      <c r="G174" s="247"/>
      <c r="H174" s="120" t="s">
        <v>46</v>
      </c>
      <c r="I174" s="120">
        <v>35</v>
      </c>
    </row>
    <row r="175" spans="1:9" x14ac:dyDescent="0.25">
      <c r="A175" s="13"/>
      <c r="B175" s="1070"/>
      <c r="C175" s="128" t="s">
        <v>46</v>
      </c>
      <c r="D175" s="132">
        <v>518</v>
      </c>
      <c r="E175" s="117">
        <v>35.286103542234329</v>
      </c>
      <c r="F175" s="46"/>
      <c r="G175" s="247"/>
      <c r="H175" s="120" t="s">
        <v>14</v>
      </c>
      <c r="I175" s="120">
        <v>58</v>
      </c>
    </row>
    <row r="176" spans="1:9" x14ac:dyDescent="0.25">
      <c r="A176" s="13"/>
      <c r="B176" s="1070"/>
      <c r="C176" s="128" t="s">
        <v>125</v>
      </c>
      <c r="D176" s="132">
        <v>11</v>
      </c>
      <c r="E176" s="117">
        <v>0.74931880108991822</v>
      </c>
      <c r="F176" s="46"/>
      <c r="G176" s="247"/>
      <c r="H176" s="120" t="s">
        <v>1158</v>
      </c>
      <c r="I176" s="120">
        <v>7</v>
      </c>
    </row>
    <row r="177" spans="1:9" x14ac:dyDescent="0.25">
      <c r="A177" s="13"/>
      <c r="B177" s="1070"/>
      <c r="C177" s="128" t="s">
        <v>27</v>
      </c>
      <c r="D177" s="132">
        <v>8</v>
      </c>
      <c r="E177" s="117">
        <v>0.54495912806539504</v>
      </c>
      <c r="F177" s="46"/>
      <c r="G177" s="247"/>
      <c r="H177" s="120"/>
      <c r="I177" s="120"/>
    </row>
    <row r="178" spans="1:9" x14ac:dyDescent="0.25">
      <c r="A178" s="13"/>
      <c r="B178" s="1070"/>
      <c r="C178" s="128" t="s">
        <v>32</v>
      </c>
      <c r="D178" s="132">
        <v>4</v>
      </c>
      <c r="E178" s="117">
        <v>0.27247956403269752</v>
      </c>
      <c r="F178" s="46"/>
      <c r="G178" s="247"/>
      <c r="H178" s="120"/>
      <c r="I178" s="120"/>
    </row>
    <row r="179" spans="1:9" x14ac:dyDescent="0.25">
      <c r="A179" s="13"/>
      <c r="B179" s="1070"/>
      <c r="C179" s="128" t="s">
        <v>39</v>
      </c>
      <c r="D179" s="132">
        <v>4</v>
      </c>
      <c r="E179" s="117">
        <v>0.27247956403269752</v>
      </c>
      <c r="F179" s="46"/>
      <c r="G179" s="247"/>
      <c r="H179" s="120"/>
      <c r="I179" s="120"/>
    </row>
    <row r="180" spans="1:9" x14ac:dyDescent="0.25">
      <c r="A180" s="13"/>
      <c r="B180" s="1070"/>
      <c r="C180" s="128" t="s">
        <v>31</v>
      </c>
      <c r="D180" s="132">
        <v>4</v>
      </c>
      <c r="E180" s="117">
        <v>0.27247956403269752</v>
      </c>
      <c r="F180" s="46"/>
      <c r="G180" s="247"/>
      <c r="H180" s="120"/>
      <c r="I180" s="120"/>
    </row>
    <row r="181" spans="1:9" x14ac:dyDescent="0.25">
      <c r="A181" s="13"/>
      <c r="B181" s="1070"/>
      <c r="C181" s="128" t="s">
        <v>41</v>
      </c>
      <c r="D181" s="132">
        <v>3</v>
      </c>
      <c r="E181" s="117">
        <v>0.20435967302452315</v>
      </c>
      <c r="F181" s="46"/>
      <c r="G181" s="247"/>
      <c r="H181" s="120"/>
      <c r="I181" s="120"/>
    </row>
    <row r="182" spans="1:9" x14ac:dyDescent="0.25">
      <c r="A182" s="13"/>
      <c r="B182" s="1070"/>
      <c r="C182" s="128" t="s">
        <v>35</v>
      </c>
      <c r="D182" s="132">
        <v>3</v>
      </c>
      <c r="E182" s="117">
        <v>0.20435967302452315</v>
      </c>
      <c r="F182" s="46"/>
      <c r="G182" s="247"/>
      <c r="H182" s="120"/>
      <c r="I182" s="120"/>
    </row>
    <row r="183" spans="1:9" x14ac:dyDescent="0.25">
      <c r="A183" s="13"/>
      <c r="B183" s="1070"/>
      <c r="C183" s="128"/>
      <c r="D183" s="132"/>
      <c r="E183" s="117"/>
      <c r="F183" s="46"/>
      <c r="G183" s="247"/>
      <c r="H183" s="120"/>
      <c r="I183" s="120"/>
    </row>
    <row r="184" spans="1:9" s="19" customFormat="1" x14ac:dyDescent="0.25">
      <c r="A184" s="138"/>
      <c r="B184" s="1070"/>
      <c r="C184" s="168" t="s">
        <v>1078</v>
      </c>
      <c r="D184" s="136">
        <v>62</v>
      </c>
      <c r="E184" s="175">
        <v>4.223433242506812</v>
      </c>
      <c r="F184" s="169"/>
      <c r="G184" s="276"/>
      <c r="H184" s="289"/>
      <c r="I184" s="289"/>
    </row>
    <row r="185" spans="1:9" x14ac:dyDescent="0.25">
      <c r="A185" s="13"/>
      <c r="B185" s="1070"/>
      <c r="C185" s="145" t="s">
        <v>48</v>
      </c>
      <c r="D185" s="142">
        <v>1468</v>
      </c>
      <c r="E185" s="177">
        <v>100</v>
      </c>
      <c r="F185" s="47"/>
      <c r="G185" s="247"/>
      <c r="H185" s="120"/>
      <c r="I185" s="120"/>
    </row>
    <row r="186" spans="1:9" x14ac:dyDescent="0.25">
      <c r="A186" s="70">
        <v>16</v>
      </c>
      <c r="B186" s="1061" t="s">
        <v>317</v>
      </c>
      <c r="C186" s="171" t="s">
        <v>42</v>
      </c>
      <c r="D186" s="133">
        <v>815</v>
      </c>
      <c r="E186" s="116">
        <v>61.463046757164406</v>
      </c>
      <c r="F186" s="45"/>
      <c r="G186" s="247"/>
      <c r="H186" s="120" t="s">
        <v>46</v>
      </c>
      <c r="I186" s="120">
        <v>31</v>
      </c>
    </row>
    <row r="187" spans="1:9" x14ac:dyDescent="0.25">
      <c r="A187" s="61"/>
      <c r="B187" s="1062"/>
      <c r="C187" s="128" t="s">
        <v>46</v>
      </c>
      <c r="D187" s="132">
        <v>414</v>
      </c>
      <c r="E187" s="117">
        <v>31.221719457013574</v>
      </c>
      <c r="F187" s="46"/>
      <c r="G187" s="247"/>
      <c r="H187" s="120" t="s">
        <v>42</v>
      </c>
      <c r="I187" s="120">
        <v>61</v>
      </c>
    </row>
    <row r="188" spans="1:9" x14ac:dyDescent="0.25">
      <c r="A188" s="61"/>
      <c r="B188" s="1062"/>
      <c r="C188" s="128" t="s">
        <v>32</v>
      </c>
      <c r="D188" s="132">
        <v>12</v>
      </c>
      <c r="E188" s="117">
        <v>0.90497737556561098</v>
      </c>
      <c r="F188" s="46"/>
      <c r="G188" s="247"/>
      <c r="H188" s="120" t="s">
        <v>1158</v>
      </c>
      <c r="I188" s="120">
        <v>7</v>
      </c>
    </row>
    <row r="189" spans="1:9" x14ac:dyDescent="0.25">
      <c r="A189" s="61"/>
      <c r="B189" s="1062"/>
      <c r="C189" s="128" t="s">
        <v>28</v>
      </c>
      <c r="D189" s="132">
        <v>11</v>
      </c>
      <c r="E189" s="117">
        <v>0.82956259426847667</v>
      </c>
      <c r="F189" s="46"/>
      <c r="G189" s="247"/>
      <c r="H189" s="120"/>
      <c r="I189" s="120"/>
    </row>
    <row r="190" spans="1:9" x14ac:dyDescent="0.25">
      <c r="A190" s="61"/>
      <c r="B190" s="1062"/>
      <c r="C190" s="128" t="s">
        <v>39</v>
      </c>
      <c r="D190" s="132">
        <v>9</v>
      </c>
      <c r="E190" s="117">
        <v>0.67873303167420818</v>
      </c>
      <c r="F190" s="46"/>
      <c r="G190" s="247"/>
      <c r="H190" s="120"/>
      <c r="I190" s="120"/>
    </row>
    <row r="191" spans="1:9" x14ac:dyDescent="0.25">
      <c r="A191" s="61"/>
      <c r="B191" s="1062"/>
      <c r="C191" s="128" t="s">
        <v>41</v>
      </c>
      <c r="D191" s="132">
        <v>6</v>
      </c>
      <c r="E191" s="117">
        <v>0.45248868778280549</v>
      </c>
      <c r="F191" s="46"/>
      <c r="G191" s="247"/>
      <c r="H191" s="120"/>
      <c r="I191" s="120"/>
    </row>
    <row r="192" spans="1:9" x14ac:dyDescent="0.25">
      <c r="A192" s="61"/>
      <c r="B192" s="1062"/>
      <c r="C192" s="128" t="s">
        <v>10</v>
      </c>
      <c r="D192" s="132">
        <v>5</v>
      </c>
      <c r="E192" s="117">
        <v>0.37707390648567118</v>
      </c>
      <c r="F192" s="46"/>
      <c r="G192" s="247"/>
      <c r="H192" s="120"/>
      <c r="I192" s="120"/>
    </row>
    <row r="193" spans="1:9" x14ac:dyDescent="0.25">
      <c r="A193" s="61"/>
      <c r="B193" s="1062"/>
      <c r="C193" s="128" t="s">
        <v>3</v>
      </c>
      <c r="D193" s="132">
        <v>4</v>
      </c>
      <c r="E193" s="117">
        <v>0.30165912518853699</v>
      </c>
      <c r="F193" s="46"/>
      <c r="G193" s="247"/>
      <c r="H193" s="120"/>
      <c r="I193" s="120"/>
    </row>
    <row r="194" spans="1:9" x14ac:dyDescent="0.25">
      <c r="A194" s="61"/>
      <c r="B194" s="1062"/>
      <c r="C194" s="128" t="s">
        <v>22</v>
      </c>
      <c r="D194" s="132">
        <v>3</v>
      </c>
      <c r="E194" s="117">
        <v>0.22624434389140274</v>
      </c>
      <c r="F194" s="46"/>
      <c r="G194" s="247"/>
      <c r="H194" s="120"/>
      <c r="I194" s="120"/>
    </row>
    <row r="195" spans="1:9" x14ac:dyDescent="0.25">
      <c r="A195" s="61"/>
      <c r="B195" s="1062"/>
      <c r="C195" s="128"/>
      <c r="D195" s="132"/>
      <c r="E195" s="117"/>
      <c r="F195" s="46"/>
      <c r="G195" s="247"/>
      <c r="H195" s="120"/>
      <c r="I195" s="120"/>
    </row>
    <row r="196" spans="1:9" s="19" customFormat="1" x14ac:dyDescent="0.25">
      <c r="A196" s="134"/>
      <c r="B196" s="1062"/>
      <c r="C196" s="168" t="s">
        <v>1078</v>
      </c>
      <c r="D196" s="136">
        <v>47</v>
      </c>
      <c r="E196" s="175">
        <v>3.544494720965309</v>
      </c>
      <c r="F196" s="169"/>
      <c r="G196" s="276"/>
      <c r="H196" s="289"/>
      <c r="I196" s="289"/>
    </row>
    <row r="197" spans="1:9" x14ac:dyDescent="0.25">
      <c r="A197" s="61"/>
      <c r="B197" s="1062"/>
      <c r="C197" s="167" t="s">
        <v>48</v>
      </c>
      <c r="D197" s="142">
        <v>1326</v>
      </c>
      <c r="E197" s="177">
        <v>100</v>
      </c>
      <c r="F197" s="47"/>
      <c r="G197" s="247"/>
      <c r="H197" s="120"/>
      <c r="I197" s="120"/>
    </row>
    <row r="198" spans="1:9" x14ac:dyDescent="0.25">
      <c r="A198" s="70">
        <v>17</v>
      </c>
      <c r="B198" s="1061" t="s">
        <v>738</v>
      </c>
      <c r="C198" s="171" t="s">
        <v>26</v>
      </c>
      <c r="D198" s="133">
        <v>1069</v>
      </c>
      <c r="E198" s="116">
        <v>87.123064384678074</v>
      </c>
      <c r="F198" s="45"/>
      <c r="G198" s="247"/>
      <c r="H198" s="120" t="s">
        <v>46</v>
      </c>
      <c r="I198" s="120">
        <v>11</v>
      </c>
    </row>
    <row r="199" spans="1:9" x14ac:dyDescent="0.25">
      <c r="A199" s="61"/>
      <c r="B199" s="1062"/>
      <c r="C199" s="128" t="s">
        <v>46</v>
      </c>
      <c r="D199" s="132">
        <v>138</v>
      </c>
      <c r="E199" s="117">
        <v>11.246943765281173</v>
      </c>
      <c r="F199" s="46"/>
      <c r="G199" s="247"/>
      <c r="H199" s="120" t="s">
        <v>26</v>
      </c>
      <c r="I199" s="120">
        <v>87</v>
      </c>
    </row>
    <row r="200" spans="1:9" x14ac:dyDescent="0.25">
      <c r="A200" s="61"/>
      <c r="B200" s="1062"/>
      <c r="C200" s="128" t="s">
        <v>35</v>
      </c>
      <c r="D200" s="132">
        <v>5</v>
      </c>
      <c r="E200" s="117">
        <v>0.40749796251018744</v>
      </c>
      <c r="F200" s="46"/>
      <c r="G200" s="247"/>
      <c r="H200" s="120" t="s">
        <v>1158</v>
      </c>
      <c r="I200" s="120">
        <v>2</v>
      </c>
    </row>
    <row r="201" spans="1:9" x14ac:dyDescent="0.25">
      <c r="A201" s="61"/>
      <c r="B201" s="1062"/>
      <c r="C201" s="128" t="s">
        <v>13</v>
      </c>
      <c r="D201" s="132">
        <v>4</v>
      </c>
      <c r="E201" s="117">
        <v>0.32599837000814996</v>
      </c>
      <c r="F201" s="46"/>
      <c r="G201" s="247"/>
      <c r="H201" s="120"/>
      <c r="I201" s="120"/>
    </row>
    <row r="202" spans="1:9" x14ac:dyDescent="0.25">
      <c r="A202" s="61"/>
      <c r="B202" s="1062"/>
      <c r="C202" s="128" t="s">
        <v>129</v>
      </c>
      <c r="D202" s="132">
        <v>3</v>
      </c>
      <c r="E202" s="117">
        <v>0.24449877750611246</v>
      </c>
      <c r="F202" s="46"/>
      <c r="G202" s="247"/>
      <c r="H202" s="120"/>
      <c r="I202" s="120"/>
    </row>
    <row r="203" spans="1:9" x14ac:dyDescent="0.25">
      <c r="A203" s="61"/>
      <c r="B203" s="1062"/>
      <c r="C203" s="128"/>
      <c r="D203" s="132"/>
      <c r="E203" s="117"/>
      <c r="F203" s="46"/>
      <c r="G203" s="247"/>
      <c r="H203" s="120"/>
      <c r="I203" s="120"/>
    </row>
    <row r="204" spans="1:9" x14ac:dyDescent="0.25">
      <c r="A204" s="61"/>
      <c r="B204" s="1062"/>
      <c r="C204" s="128"/>
      <c r="D204" s="132"/>
      <c r="E204" s="117"/>
      <c r="F204" s="46"/>
      <c r="G204" s="247"/>
      <c r="H204" s="120"/>
      <c r="I204" s="120"/>
    </row>
    <row r="205" spans="1:9" x14ac:dyDescent="0.25">
      <c r="A205" s="61"/>
      <c r="B205" s="1062"/>
      <c r="C205" s="128"/>
      <c r="D205" s="132"/>
      <c r="E205" s="117"/>
      <c r="F205" s="46"/>
      <c r="G205" s="247"/>
      <c r="H205" s="120"/>
      <c r="I205" s="120"/>
    </row>
    <row r="206" spans="1:9" x14ac:dyDescent="0.25">
      <c r="A206" s="61"/>
      <c r="B206" s="1062"/>
      <c r="C206" s="128"/>
      <c r="D206" s="132"/>
      <c r="E206" s="117"/>
      <c r="F206" s="46"/>
      <c r="G206" s="247"/>
      <c r="H206" s="120"/>
      <c r="I206" s="120"/>
    </row>
    <row r="207" spans="1:9" x14ac:dyDescent="0.25">
      <c r="A207" s="61"/>
      <c r="B207" s="1062"/>
      <c r="C207" s="128"/>
      <c r="D207" s="132"/>
      <c r="E207" s="117"/>
      <c r="F207" s="46"/>
      <c r="G207" s="247"/>
      <c r="H207" s="120"/>
      <c r="I207" s="120"/>
    </row>
    <row r="208" spans="1:9" s="19" customFormat="1" x14ac:dyDescent="0.25">
      <c r="A208" s="134"/>
      <c r="B208" s="1062"/>
      <c r="C208" s="168" t="s">
        <v>1078</v>
      </c>
      <c r="D208" s="136">
        <v>8</v>
      </c>
      <c r="E208" s="175">
        <v>0.65199674001629992</v>
      </c>
      <c r="F208" s="169"/>
      <c r="G208" s="276"/>
      <c r="H208" s="289"/>
      <c r="I208" s="289"/>
    </row>
    <row r="209" spans="1:9" x14ac:dyDescent="0.25">
      <c r="A209" s="61"/>
      <c r="B209" s="1062"/>
      <c r="C209" s="167" t="s">
        <v>48</v>
      </c>
      <c r="D209" s="142">
        <v>1227</v>
      </c>
      <c r="E209" s="177">
        <v>100</v>
      </c>
      <c r="F209" s="47"/>
      <c r="G209" s="247"/>
      <c r="H209" s="120"/>
      <c r="I209" s="120"/>
    </row>
    <row r="210" spans="1:9" x14ac:dyDescent="0.25">
      <c r="A210" s="33">
        <v>18</v>
      </c>
      <c r="B210" s="1069" t="s">
        <v>319</v>
      </c>
      <c r="C210" s="171" t="s">
        <v>39</v>
      </c>
      <c r="D210" s="133">
        <v>849</v>
      </c>
      <c r="E210" s="116">
        <v>71.464646464646464</v>
      </c>
      <c r="F210" s="45"/>
      <c r="G210" s="247"/>
      <c r="H210" s="120" t="s">
        <v>46</v>
      </c>
      <c r="I210" s="120">
        <v>26</v>
      </c>
    </row>
    <row r="211" spans="1:9" x14ac:dyDescent="0.25">
      <c r="A211" s="13"/>
      <c r="B211" s="1070"/>
      <c r="C211" s="128" t="s">
        <v>46</v>
      </c>
      <c r="D211" s="132">
        <v>312</v>
      </c>
      <c r="E211" s="117">
        <v>26.262626262626267</v>
      </c>
      <c r="F211" s="46"/>
      <c r="G211" s="247"/>
      <c r="H211" s="120" t="s">
        <v>39</v>
      </c>
      <c r="I211" s="120">
        <v>71</v>
      </c>
    </row>
    <row r="212" spans="1:9" x14ac:dyDescent="0.25">
      <c r="A212" s="13"/>
      <c r="B212" s="1070"/>
      <c r="C212" s="128" t="s">
        <v>123</v>
      </c>
      <c r="D212" s="132">
        <v>8</v>
      </c>
      <c r="E212" s="117">
        <v>0.67340067340067333</v>
      </c>
      <c r="F212" s="46"/>
      <c r="G212" s="247"/>
      <c r="H212" s="120" t="s">
        <v>1158</v>
      </c>
      <c r="I212" s="120">
        <v>2</v>
      </c>
    </row>
    <row r="213" spans="1:9" x14ac:dyDescent="0.25">
      <c r="A213" s="13"/>
      <c r="B213" s="1070"/>
      <c r="C213" s="128" t="s">
        <v>28</v>
      </c>
      <c r="D213" s="132">
        <v>5</v>
      </c>
      <c r="E213" s="117">
        <v>0.42087542087542085</v>
      </c>
      <c r="F213" s="46"/>
      <c r="G213" s="247"/>
      <c r="H213" s="120"/>
      <c r="I213" s="120"/>
    </row>
    <row r="214" spans="1:9" x14ac:dyDescent="0.25">
      <c r="A214" s="13"/>
      <c r="B214" s="1070"/>
      <c r="C214" s="128" t="s">
        <v>22</v>
      </c>
      <c r="D214" s="132">
        <v>4</v>
      </c>
      <c r="E214" s="117">
        <v>0.33670033670033667</v>
      </c>
      <c r="F214" s="46"/>
      <c r="G214" s="247"/>
      <c r="H214" s="120"/>
      <c r="I214" s="120"/>
    </row>
    <row r="215" spans="1:9" x14ac:dyDescent="0.25">
      <c r="A215" s="13"/>
      <c r="B215" s="1070"/>
      <c r="C215" s="128"/>
      <c r="D215" s="132"/>
      <c r="E215" s="117"/>
      <c r="F215" s="46"/>
      <c r="G215" s="247"/>
      <c r="H215" s="120"/>
      <c r="I215" s="120"/>
    </row>
    <row r="216" spans="1:9" x14ac:dyDescent="0.25">
      <c r="A216" s="13"/>
      <c r="B216" s="1070"/>
      <c r="C216" s="128"/>
      <c r="D216" s="132"/>
      <c r="E216" s="117"/>
      <c r="F216" s="46"/>
      <c r="G216" s="247"/>
      <c r="H216" s="120"/>
      <c r="I216" s="120"/>
    </row>
    <row r="217" spans="1:9" x14ac:dyDescent="0.25">
      <c r="A217" s="13"/>
      <c r="B217" s="1070"/>
      <c r="C217" s="128"/>
      <c r="D217" s="132"/>
      <c r="E217" s="117"/>
      <c r="F217" s="46"/>
      <c r="G217" s="247"/>
      <c r="H217" s="120"/>
      <c r="I217" s="120"/>
    </row>
    <row r="218" spans="1:9" x14ac:dyDescent="0.25">
      <c r="A218" s="13"/>
      <c r="B218" s="1070"/>
      <c r="C218" s="128"/>
      <c r="D218" s="132"/>
      <c r="E218" s="117"/>
      <c r="F218" s="46"/>
      <c r="G218" s="247"/>
      <c r="H218" s="120"/>
      <c r="I218" s="120"/>
    </row>
    <row r="219" spans="1:9" x14ac:dyDescent="0.25">
      <c r="A219" s="13"/>
      <c r="B219" s="1070"/>
      <c r="C219" s="128"/>
      <c r="D219" s="132"/>
      <c r="E219" s="117"/>
      <c r="F219" s="46"/>
      <c r="G219" s="247"/>
      <c r="H219" s="120"/>
      <c r="I219" s="120"/>
    </row>
    <row r="220" spans="1:9" x14ac:dyDescent="0.25">
      <c r="A220" s="13"/>
      <c r="B220" s="1070"/>
      <c r="C220" s="168" t="s">
        <v>1078</v>
      </c>
      <c r="D220" s="136">
        <v>10</v>
      </c>
      <c r="E220" s="175">
        <v>0.84175084175084169</v>
      </c>
      <c r="F220" s="46"/>
      <c r="G220" s="247"/>
      <c r="H220" s="120"/>
      <c r="I220" s="120"/>
    </row>
    <row r="221" spans="1:9" x14ac:dyDescent="0.25">
      <c r="A221" s="13"/>
      <c r="B221" s="1070"/>
      <c r="C221" s="167" t="s">
        <v>48</v>
      </c>
      <c r="D221" s="142">
        <v>1188</v>
      </c>
      <c r="E221" s="177">
        <v>100</v>
      </c>
      <c r="F221" s="47"/>
      <c r="G221" s="247"/>
      <c r="H221" s="120"/>
      <c r="I221" s="120"/>
    </row>
    <row r="222" spans="1:9" x14ac:dyDescent="0.25">
      <c r="A222" s="70">
        <v>19</v>
      </c>
      <c r="B222" s="1061" t="s">
        <v>254</v>
      </c>
      <c r="C222" s="171" t="s">
        <v>46</v>
      </c>
      <c r="D222" s="133">
        <v>566</v>
      </c>
      <c r="E222" s="116">
        <v>49.605609114811564</v>
      </c>
      <c r="F222" s="45"/>
      <c r="G222" s="247"/>
      <c r="H222" s="129" t="s">
        <v>46</v>
      </c>
      <c r="I222" s="113">
        <v>49.605609114811564</v>
      </c>
    </row>
    <row r="223" spans="1:9" x14ac:dyDescent="0.25">
      <c r="A223" s="61"/>
      <c r="B223" s="1062"/>
      <c r="C223" s="128" t="s">
        <v>10</v>
      </c>
      <c r="D223" s="132">
        <v>337</v>
      </c>
      <c r="E223" s="117">
        <v>29.53549517966696</v>
      </c>
      <c r="F223" s="46"/>
      <c r="G223" s="247"/>
      <c r="H223" s="129" t="s">
        <v>10</v>
      </c>
      <c r="I223" s="113">
        <v>29.53549517966696</v>
      </c>
    </row>
    <row r="224" spans="1:9" x14ac:dyDescent="0.25">
      <c r="A224" s="61"/>
      <c r="B224" s="1062"/>
      <c r="C224" s="128" t="s">
        <v>36</v>
      </c>
      <c r="D224" s="132">
        <v>31</v>
      </c>
      <c r="E224" s="117">
        <v>2.7169149868536371</v>
      </c>
      <c r="F224" s="46"/>
      <c r="G224" s="247"/>
      <c r="H224" s="129" t="s">
        <v>36</v>
      </c>
      <c r="I224" s="113">
        <v>2.7169149868536371</v>
      </c>
    </row>
    <row r="225" spans="1:9" x14ac:dyDescent="0.25">
      <c r="A225" s="61"/>
      <c r="B225" s="1062"/>
      <c r="C225" s="128" t="s">
        <v>28</v>
      </c>
      <c r="D225" s="132">
        <v>26</v>
      </c>
      <c r="E225" s="117">
        <v>2.2787028921998247</v>
      </c>
      <c r="F225" s="46"/>
      <c r="G225" s="247"/>
      <c r="H225" s="129" t="s">
        <v>28</v>
      </c>
      <c r="I225" s="113">
        <v>2.2787028921998247</v>
      </c>
    </row>
    <row r="226" spans="1:9" x14ac:dyDescent="0.25">
      <c r="A226" s="61"/>
      <c r="B226" s="1062"/>
      <c r="C226" s="128" t="s">
        <v>8</v>
      </c>
      <c r="D226" s="132">
        <v>24</v>
      </c>
      <c r="E226" s="117">
        <v>2.1034180543382996</v>
      </c>
      <c r="F226" s="46"/>
      <c r="G226" s="247"/>
      <c r="H226" s="129" t="s">
        <v>8</v>
      </c>
      <c r="I226" s="113">
        <v>2.1034180543382996</v>
      </c>
    </row>
    <row r="227" spans="1:9" x14ac:dyDescent="0.25">
      <c r="A227" s="61"/>
      <c r="B227" s="1062"/>
      <c r="C227" s="128" t="s">
        <v>41</v>
      </c>
      <c r="D227" s="132">
        <v>23</v>
      </c>
      <c r="E227" s="117">
        <v>2.0157756354075373</v>
      </c>
      <c r="F227" s="46"/>
      <c r="G227" s="247"/>
      <c r="H227" s="129" t="s">
        <v>1073</v>
      </c>
      <c r="I227" s="113">
        <v>2.0157756354075373</v>
      </c>
    </row>
    <row r="228" spans="1:9" x14ac:dyDescent="0.25">
      <c r="A228" s="61"/>
      <c r="B228" s="1062"/>
      <c r="C228" s="128" t="s">
        <v>4</v>
      </c>
      <c r="D228" s="132">
        <v>19</v>
      </c>
      <c r="E228" s="117">
        <v>1.6652059596844873</v>
      </c>
      <c r="F228" s="46"/>
      <c r="G228" s="247"/>
      <c r="H228" s="129" t="s">
        <v>4</v>
      </c>
      <c r="I228" s="113">
        <v>1.6652059596844873</v>
      </c>
    </row>
    <row r="229" spans="1:9" x14ac:dyDescent="0.25">
      <c r="A229" s="61"/>
      <c r="B229" s="1062"/>
      <c r="C229" s="128" t="s">
        <v>176</v>
      </c>
      <c r="D229" s="132">
        <v>14</v>
      </c>
      <c r="E229" s="117">
        <v>1.2269938650306749</v>
      </c>
      <c r="F229" s="46"/>
      <c r="G229" s="247"/>
      <c r="H229" s="120" t="s">
        <v>1158</v>
      </c>
      <c r="I229" s="113">
        <v>10</v>
      </c>
    </row>
    <row r="230" spans="1:9" x14ac:dyDescent="0.25">
      <c r="A230" s="61"/>
      <c r="B230" s="1062"/>
      <c r="C230" s="128" t="s">
        <v>11</v>
      </c>
      <c r="D230" s="132">
        <v>12</v>
      </c>
      <c r="E230" s="117">
        <v>1.0517090271691498</v>
      </c>
      <c r="F230" s="46"/>
      <c r="G230" s="247"/>
      <c r="H230" s="120"/>
      <c r="I230" s="120"/>
    </row>
    <row r="231" spans="1:9" x14ac:dyDescent="0.25">
      <c r="A231" s="61"/>
      <c r="B231" s="1062"/>
      <c r="C231" s="128" t="s">
        <v>24</v>
      </c>
      <c r="D231" s="132">
        <v>7</v>
      </c>
      <c r="E231" s="117">
        <v>0.61349693251533743</v>
      </c>
      <c r="F231" s="46"/>
      <c r="G231" s="247"/>
      <c r="H231" s="120"/>
      <c r="I231" s="120"/>
    </row>
    <row r="232" spans="1:9" s="19" customFormat="1" x14ac:dyDescent="0.25">
      <c r="A232" s="134"/>
      <c r="B232" s="1062"/>
      <c r="C232" s="168" t="s">
        <v>1078</v>
      </c>
      <c r="D232" s="136">
        <v>82</v>
      </c>
      <c r="E232" s="175">
        <v>7.1866783523225246</v>
      </c>
      <c r="F232" s="169"/>
      <c r="G232" s="276"/>
      <c r="H232" s="289"/>
      <c r="I232" s="289"/>
    </row>
    <row r="233" spans="1:9" x14ac:dyDescent="0.25">
      <c r="A233" s="61"/>
      <c r="B233" s="1062"/>
      <c r="C233" s="145" t="s">
        <v>48</v>
      </c>
      <c r="D233" s="142">
        <v>1141</v>
      </c>
      <c r="E233" s="177">
        <v>100</v>
      </c>
      <c r="F233" s="47"/>
      <c r="G233" s="247"/>
      <c r="H233" s="120"/>
      <c r="I233" s="120"/>
    </row>
    <row r="234" spans="1:9" x14ac:dyDescent="0.25">
      <c r="A234" s="33">
        <v>20</v>
      </c>
      <c r="B234" s="1069" t="s">
        <v>328</v>
      </c>
      <c r="C234" s="171" t="s">
        <v>125</v>
      </c>
      <c r="D234" s="133">
        <v>556</v>
      </c>
      <c r="E234" s="116">
        <v>51.91409897292251</v>
      </c>
      <c r="F234" s="45"/>
      <c r="G234" s="247"/>
      <c r="H234" s="120" t="s">
        <v>46</v>
      </c>
      <c r="I234" s="120">
        <v>41</v>
      </c>
    </row>
    <row r="235" spans="1:9" x14ac:dyDescent="0.25">
      <c r="A235" s="13"/>
      <c r="B235" s="1070"/>
      <c r="C235" s="128" t="s">
        <v>46</v>
      </c>
      <c r="D235" s="132">
        <v>442</v>
      </c>
      <c r="E235" s="117">
        <v>41.269841269841265</v>
      </c>
      <c r="F235" s="46"/>
      <c r="G235" s="247"/>
      <c r="H235" s="120" t="s">
        <v>125</v>
      </c>
      <c r="I235" s="120">
        <v>52</v>
      </c>
    </row>
    <row r="236" spans="1:9" x14ac:dyDescent="0.25">
      <c r="A236" s="13"/>
      <c r="B236" s="1070"/>
      <c r="C236" s="128" t="s">
        <v>87</v>
      </c>
      <c r="D236" s="132">
        <v>30</v>
      </c>
      <c r="E236" s="117">
        <v>2.801120448179272</v>
      </c>
      <c r="F236" s="46"/>
      <c r="G236" s="247"/>
      <c r="H236" s="120" t="s">
        <v>87</v>
      </c>
      <c r="I236" s="120">
        <v>3</v>
      </c>
    </row>
    <row r="237" spans="1:9" x14ac:dyDescent="0.25">
      <c r="A237" s="13"/>
      <c r="B237" s="1070"/>
      <c r="C237" s="128" t="s">
        <v>14</v>
      </c>
      <c r="D237" s="132">
        <v>9</v>
      </c>
      <c r="E237" s="117">
        <v>0.84033613445378152</v>
      </c>
      <c r="F237" s="46"/>
      <c r="G237" s="247"/>
      <c r="H237" s="120" t="s">
        <v>1158</v>
      </c>
      <c r="I237" s="120">
        <v>4</v>
      </c>
    </row>
    <row r="238" spans="1:9" x14ac:dyDescent="0.25">
      <c r="A238" s="13"/>
      <c r="B238" s="1070"/>
      <c r="C238" s="128" t="s">
        <v>41</v>
      </c>
      <c r="D238" s="132">
        <v>4</v>
      </c>
      <c r="E238" s="117">
        <v>0.3734827264239029</v>
      </c>
      <c r="F238" s="46"/>
      <c r="G238" s="247"/>
      <c r="H238" s="120"/>
      <c r="I238" s="120"/>
    </row>
    <row r="239" spans="1:9" x14ac:dyDescent="0.25">
      <c r="A239" s="13"/>
      <c r="B239" s="1070"/>
      <c r="C239" s="128" t="s">
        <v>172</v>
      </c>
      <c r="D239" s="132">
        <v>3</v>
      </c>
      <c r="E239" s="117">
        <v>0.28011204481792717</v>
      </c>
      <c r="F239" s="46"/>
      <c r="G239" s="247"/>
      <c r="H239" s="120"/>
      <c r="I239" s="120"/>
    </row>
    <row r="240" spans="1:9" x14ac:dyDescent="0.25">
      <c r="A240" s="13"/>
      <c r="B240" s="1070"/>
      <c r="C240" s="128"/>
      <c r="D240" s="132"/>
      <c r="E240" s="117"/>
      <c r="F240" s="46"/>
      <c r="G240" s="247"/>
      <c r="H240" s="120"/>
      <c r="I240" s="120"/>
    </row>
    <row r="241" spans="1:13" x14ac:dyDescent="0.25">
      <c r="A241" s="13"/>
      <c r="B241" s="1070"/>
      <c r="C241" s="128"/>
      <c r="D241" s="132"/>
      <c r="E241" s="117"/>
      <c r="F241" s="46"/>
      <c r="G241" s="247"/>
      <c r="H241" s="120"/>
      <c r="I241" s="120"/>
    </row>
    <row r="242" spans="1:13" x14ac:dyDescent="0.25">
      <c r="A242" s="13"/>
      <c r="B242" s="1070"/>
      <c r="C242" s="128"/>
      <c r="D242" s="132"/>
      <c r="E242" s="117"/>
      <c r="F242" s="46"/>
      <c r="G242" s="247"/>
      <c r="H242" s="120"/>
      <c r="I242" s="120"/>
    </row>
    <row r="243" spans="1:13" x14ac:dyDescent="0.25">
      <c r="A243" s="13"/>
      <c r="B243" s="1070"/>
      <c r="C243" s="128"/>
      <c r="D243" s="132"/>
      <c r="E243" s="117"/>
      <c r="F243" s="46"/>
      <c r="G243" s="247"/>
      <c r="H243" s="120"/>
      <c r="I243" s="120"/>
    </row>
    <row r="244" spans="1:13" s="19" customFormat="1" x14ac:dyDescent="0.25">
      <c r="A244" s="138"/>
      <c r="B244" s="1070"/>
      <c r="C244" s="168" t="s">
        <v>1078</v>
      </c>
      <c r="D244" s="136">
        <v>27</v>
      </c>
      <c r="E244" s="175">
        <v>2.5210084033613445</v>
      </c>
      <c r="F244" s="169">
        <f>SUM(E237:E244)</f>
        <v>4.0149393090569561</v>
      </c>
      <c r="G244" s="276"/>
      <c r="H244" s="289"/>
      <c r="I244" s="289"/>
    </row>
    <row r="245" spans="1:13" x14ac:dyDescent="0.25">
      <c r="A245" s="1015"/>
      <c r="B245" s="1072"/>
      <c r="C245" s="98" t="s">
        <v>48</v>
      </c>
      <c r="D245" s="95">
        <v>1071</v>
      </c>
      <c r="E245" s="176">
        <v>100</v>
      </c>
      <c r="F245" s="41"/>
    </row>
    <row r="246" spans="1:13" ht="25.5" customHeight="1" x14ac:dyDescent="0.25">
      <c r="A246" s="1071" t="s">
        <v>654</v>
      </c>
      <c r="B246" s="1068" t="s">
        <v>1375</v>
      </c>
      <c r="C246" s="1068"/>
    </row>
    <row r="247" spans="1:13" s="26" customFormat="1" ht="11.25" x14ac:dyDescent="0.2">
      <c r="A247" s="1067"/>
      <c r="B247" s="26" t="s">
        <v>1374</v>
      </c>
      <c r="G247" s="152"/>
      <c r="H247" s="288"/>
      <c r="I247" s="288"/>
      <c r="L247" s="287"/>
      <c r="M247" s="288"/>
    </row>
    <row r="249" spans="1:13" s="6" customFormat="1" x14ac:dyDescent="0.25">
      <c r="A249" s="292" t="s">
        <v>1380</v>
      </c>
    </row>
    <row r="250" spans="1:13" s="6" customFormat="1" x14ac:dyDescent="0.25">
      <c r="A250" s="293" t="s">
        <v>1381</v>
      </c>
    </row>
    <row r="251" spans="1:13" s="6" customFormat="1" x14ac:dyDescent="0.25">
      <c r="A251" s="294" t="s">
        <v>1382</v>
      </c>
    </row>
  </sheetData>
  <sheetProtection password="CCCF" sheet="1" objects="1" scenarios="1"/>
  <mergeCells count="23">
    <mergeCell ref="A246:A247"/>
    <mergeCell ref="B66:B77"/>
    <mergeCell ref="B6:B17"/>
    <mergeCell ref="B18:B29"/>
    <mergeCell ref="B30:B41"/>
    <mergeCell ref="B42:B53"/>
    <mergeCell ref="B54:B65"/>
    <mergeCell ref="B246:C246"/>
    <mergeCell ref="B222:B233"/>
    <mergeCell ref="B234:B245"/>
    <mergeCell ref="B198:B209"/>
    <mergeCell ref="B210:B221"/>
    <mergeCell ref="A3:F3"/>
    <mergeCell ref="B150:B161"/>
    <mergeCell ref="B162:B173"/>
    <mergeCell ref="B174:B185"/>
    <mergeCell ref="B186:B197"/>
    <mergeCell ref="B78:B89"/>
    <mergeCell ref="B90:B101"/>
    <mergeCell ref="B102:B113"/>
    <mergeCell ref="B114:B125"/>
    <mergeCell ref="B126:B137"/>
    <mergeCell ref="B138:B149"/>
  </mergeCells>
  <hyperlinks>
    <hyperlink ref="F1" location="Index!A1" display="Back to Index"/>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7"/>
  <sheetViews>
    <sheetView showGridLines="0" zoomScale="95" zoomScaleNormal="95" workbookViewId="0"/>
  </sheetViews>
  <sheetFormatPr defaultRowHeight="15" x14ac:dyDescent="0.25"/>
  <cols>
    <col min="1" max="1" width="5.5703125" customWidth="1"/>
    <col min="2" max="2" width="51.28515625" customWidth="1"/>
    <col min="3" max="3" width="13.85546875" customWidth="1"/>
    <col min="4" max="4" width="17.140625" customWidth="1"/>
    <col min="5" max="5" width="13.85546875" customWidth="1"/>
    <col min="6" max="6" width="20" customWidth="1"/>
    <col min="7" max="7" width="13.85546875" customWidth="1"/>
    <col min="8" max="8" width="18.85546875" customWidth="1"/>
    <col min="9" max="10" width="20.5703125" customWidth="1"/>
  </cols>
  <sheetData>
    <row r="1" spans="1:20" ht="18.75" x14ac:dyDescent="0.3">
      <c r="A1" s="49" t="s">
        <v>1334</v>
      </c>
      <c r="J1" s="206" t="s">
        <v>1250</v>
      </c>
      <c r="L1" s="162"/>
      <c r="M1" s="162"/>
      <c r="N1" s="162"/>
    </row>
    <row r="2" spans="1:20" ht="15" customHeight="1" x14ac:dyDescent="0.25">
      <c r="A2" s="1078" t="s">
        <v>1335</v>
      </c>
      <c r="B2" s="1078"/>
      <c r="C2" s="1078"/>
      <c r="D2" s="1078"/>
      <c r="E2" s="1078"/>
      <c r="F2" s="211"/>
      <c r="G2" s="211"/>
      <c r="H2" s="890"/>
      <c r="I2" s="890"/>
      <c r="J2" s="890"/>
      <c r="L2" s="162"/>
      <c r="M2" s="162"/>
      <c r="N2" s="162"/>
    </row>
    <row r="3" spans="1:20" ht="15" customHeight="1" x14ac:dyDescent="0.25">
      <c r="A3" s="14"/>
      <c r="B3" s="203"/>
      <c r="C3" s="203"/>
      <c r="D3" s="203"/>
      <c r="E3" s="203"/>
      <c r="F3" s="203"/>
      <c r="G3" s="203"/>
      <c r="H3" s="1030" t="s">
        <v>184</v>
      </c>
      <c r="I3" s="1030"/>
      <c r="J3" s="1030"/>
      <c r="L3" s="162"/>
      <c r="M3" s="162"/>
      <c r="N3" s="162"/>
    </row>
    <row r="4" spans="1:20" ht="6" customHeight="1" x14ac:dyDescent="0.25"/>
    <row r="5" spans="1:20" ht="6" customHeight="1" x14ac:dyDescent="0.25"/>
    <row r="7" spans="1:20" x14ac:dyDescent="0.25">
      <c r="S7" s="162"/>
      <c r="T7" s="162" t="s">
        <v>1510</v>
      </c>
    </row>
    <row r="8" spans="1:20" x14ac:dyDescent="0.25">
      <c r="S8" s="162" t="s">
        <v>1508</v>
      </c>
      <c r="T8" s="162">
        <v>42.2</v>
      </c>
    </row>
    <row r="9" spans="1:20" x14ac:dyDescent="0.25">
      <c r="S9" s="162" t="s">
        <v>840</v>
      </c>
      <c r="T9" s="162">
        <v>33.9</v>
      </c>
    </row>
    <row r="10" spans="1:20" x14ac:dyDescent="0.25">
      <c r="S10" s="162" t="s">
        <v>1509</v>
      </c>
      <c r="T10" s="162">
        <v>5.5</v>
      </c>
    </row>
    <row r="11" spans="1:20" x14ac:dyDescent="0.25">
      <c r="S11" s="162" t="s">
        <v>47</v>
      </c>
      <c r="T11" s="162">
        <v>13.5</v>
      </c>
    </row>
    <row r="13" spans="1:20" x14ac:dyDescent="0.25">
      <c r="B13" s="9" t="s">
        <v>1351</v>
      </c>
    </row>
    <row r="14" spans="1:20" x14ac:dyDescent="0.25">
      <c r="B14" s="315" t="s">
        <v>905</v>
      </c>
      <c r="C14" s="349" t="s">
        <v>184</v>
      </c>
      <c r="D14" s="349" t="s">
        <v>203</v>
      </c>
      <c r="E14" s="349" t="s">
        <v>185</v>
      </c>
      <c r="F14" s="349" t="s">
        <v>906</v>
      </c>
      <c r="G14" s="349" t="s">
        <v>907</v>
      </c>
      <c r="I14" s="119"/>
      <c r="J14" s="119"/>
    </row>
    <row r="15" spans="1:20" x14ac:dyDescent="0.25">
      <c r="B15" s="445" t="s">
        <v>47</v>
      </c>
      <c r="C15" s="886">
        <v>136831</v>
      </c>
      <c r="D15" s="888">
        <f>C15/$C$15*100</f>
        <v>100</v>
      </c>
      <c r="E15" s="886">
        <v>120586</v>
      </c>
      <c r="F15" s="889">
        <f t="shared" ref="F15:F25" si="0">C15-E15</f>
        <v>16245</v>
      </c>
      <c r="G15" s="888">
        <f t="shared" ref="G15:G25" si="1">F15/E15*100</f>
        <v>13.471713134194681</v>
      </c>
      <c r="I15" s="423"/>
      <c r="J15" s="424"/>
      <c r="K15" s="162" t="s">
        <v>920</v>
      </c>
      <c r="L15" s="245">
        <v>62.732860243658237</v>
      </c>
    </row>
    <row r="16" spans="1:20" x14ac:dyDescent="0.25">
      <c r="B16" s="445" t="s">
        <v>839</v>
      </c>
      <c r="C16" s="886">
        <v>85838</v>
      </c>
      <c r="D16" s="888">
        <f t="shared" ref="D16:D25" si="2">C16/$C$15*100</f>
        <v>62.732860243658237</v>
      </c>
      <c r="E16" s="886">
        <v>81343</v>
      </c>
      <c r="F16" s="889">
        <f t="shared" si="0"/>
        <v>4495</v>
      </c>
      <c r="G16" s="888">
        <f t="shared" si="1"/>
        <v>5.5259825676456487</v>
      </c>
      <c r="I16" s="423"/>
      <c r="J16" s="424"/>
      <c r="K16" s="162" t="s">
        <v>1336</v>
      </c>
      <c r="L16" s="245">
        <v>7.414986370047723</v>
      </c>
    </row>
    <row r="17" spans="2:13" x14ac:dyDescent="0.25">
      <c r="B17" s="445" t="s">
        <v>1159</v>
      </c>
      <c r="C17" s="886">
        <v>34977</v>
      </c>
      <c r="D17" s="888">
        <f t="shared" si="2"/>
        <v>25.562189854638202</v>
      </c>
      <c r="E17" s="886">
        <v>26128</v>
      </c>
      <c r="F17" s="889">
        <f t="shared" si="0"/>
        <v>8849</v>
      </c>
      <c r="G17" s="888">
        <f t="shared" si="1"/>
        <v>33.867881200244945</v>
      </c>
      <c r="I17" s="423"/>
      <c r="J17" s="424"/>
      <c r="K17" s="162" t="s">
        <v>1337</v>
      </c>
      <c r="L17" s="245">
        <v>18.147203484590481</v>
      </c>
    </row>
    <row r="18" spans="2:13" x14ac:dyDescent="0.25">
      <c r="B18" s="445" t="s">
        <v>841</v>
      </c>
      <c r="C18" s="886">
        <v>16011</v>
      </c>
      <c r="D18" s="888">
        <f t="shared" si="2"/>
        <v>11.701295759001981</v>
      </c>
      <c r="E18" s="886">
        <v>13109</v>
      </c>
      <c r="F18" s="889">
        <f t="shared" si="0"/>
        <v>2902</v>
      </c>
      <c r="G18" s="888">
        <f t="shared" si="1"/>
        <v>22.137462811808682</v>
      </c>
      <c r="I18" s="423"/>
      <c r="J18" s="424"/>
      <c r="K18" s="162" t="s">
        <v>923</v>
      </c>
      <c r="L18" s="245">
        <v>11.701295759001981</v>
      </c>
    </row>
    <row r="19" spans="2:13" x14ac:dyDescent="0.25">
      <c r="B19" s="445" t="s">
        <v>908</v>
      </c>
      <c r="C19" s="886">
        <v>10146</v>
      </c>
      <c r="D19" s="888">
        <f t="shared" si="2"/>
        <v>7.414986370047723</v>
      </c>
      <c r="E19" s="886">
        <v>8668</v>
      </c>
      <c r="F19" s="889">
        <f t="shared" si="0"/>
        <v>1478</v>
      </c>
      <c r="G19" s="888">
        <f t="shared" si="1"/>
        <v>17.051222888786342</v>
      </c>
      <c r="I19" s="423"/>
      <c r="J19" s="424"/>
      <c r="K19" s="162"/>
      <c r="L19" s="162" t="s">
        <v>1338</v>
      </c>
    </row>
    <row r="20" spans="2:13" x14ac:dyDescent="0.25">
      <c r="B20" s="445" t="s">
        <v>1349</v>
      </c>
      <c r="C20" s="886">
        <f>C17-C19</f>
        <v>24831</v>
      </c>
      <c r="D20" s="888">
        <f t="shared" si="2"/>
        <v>18.147203484590481</v>
      </c>
      <c r="E20" s="886">
        <v>17460</v>
      </c>
      <c r="F20" s="889">
        <f t="shared" si="0"/>
        <v>7371</v>
      </c>
      <c r="G20" s="888">
        <f t="shared" si="1"/>
        <v>42.216494845360828</v>
      </c>
      <c r="I20" s="423"/>
      <c r="J20" s="424"/>
      <c r="K20" s="162" t="s">
        <v>47</v>
      </c>
      <c r="L20" s="246">
        <v>7.1</v>
      </c>
    </row>
    <row r="21" spans="2:13" x14ac:dyDescent="0.25">
      <c r="B21" s="445" t="s">
        <v>909</v>
      </c>
      <c r="C21" s="886">
        <v>18559</v>
      </c>
      <c r="D21" s="888">
        <f t="shared" si="2"/>
        <v>13.563446879727547</v>
      </c>
      <c r="E21" s="886">
        <v>14774</v>
      </c>
      <c r="F21" s="889">
        <f t="shared" si="0"/>
        <v>3785</v>
      </c>
      <c r="G21" s="888">
        <f t="shared" si="1"/>
        <v>25.619331257614732</v>
      </c>
      <c r="I21" s="423"/>
      <c r="J21" s="424"/>
      <c r="K21" s="162" t="s">
        <v>840</v>
      </c>
      <c r="L21" s="246">
        <v>27.4</v>
      </c>
    </row>
    <row r="22" spans="2:13" x14ac:dyDescent="0.25">
      <c r="B22" s="445" t="s">
        <v>910</v>
      </c>
      <c r="C22" s="886">
        <v>11959</v>
      </c>
      <c r="D22" s="888">
        <f t="shared" si="2"/>
        <v>8.7399785136409136</v>
      </c>
      <c r="E22" s="886">
        <v>11100</v>
      </c>
      <c r="F22" s="889">
        <f t="shared" si="0"/>
        <v>859</v>
      </c>
      <c r="G22" s="888">
        <f t="shared" si="1"/>
        <v>7.7387387387387392</v>
      </c>
      <c r="I22" s="423"/>
      <c r="J22" s="424"/>
      <c r="K22" s="162" t="s">
        <v>924</v>
      </c>
      <c r="L22" s="246">
        <v>36.6</v>
      </c>
    </row>
    <row r="23" spans="2:13" x14ac:dyDescent="0.25">
      <c r="B23" s="445" t="s">
        <v>911</v>
      </c>
      <c r="C23" s="886">
        <v>27713</v>
      </c>
      <c r="D23" s="888">
        <f t="shared" si="2"/>
        <v>20.253451337781645</v>
      </c>
      <c r="E23" s="886">
        <v>19000</v>
      </c>
      <c r="F23" s="889">
        <f t="shared" si="0"/>
        <v>8713</v>
      </c>
      <c r="G23" s="888">
        <f t="shared" si="1"/>
        <v>45.857894736842105</v>
      </c>
      <c r="I23" s="423"/>
      <c r="J23" s="424"/>
    </row>
    <row r="24" spans="2:13" x14ac:dyDescent="0.25">
      <c r="B24" s="445" t="s">
        <v>1458</v>
      </c>
      <c r="C24" s="886">
        <v>10942</v>
      </c>
      <c r="D24" s="888">
        <f t="shared" si="2"/>
        <v>7.996725888139383</v>
      </c>
      <c r="E24" s="886">
        <v>6850</v>
      </c>
      <c r="F24" s="886">
        <f t="shared" si="0"/>
        <v>4092</v>
      </c>
      <c r="G24" s="887">
        <f t="shared" si="1"/>
        <v>59.737226277372258</v>
      </c>
      <c r="I24" s="507"/>
      <c r="J24" s="354"/>
    </row>
    <row r="25" spans="2:13" x14ac:dyDescent="0.25">
      <c r="B25" s="445" t="s">
        <v>1459</v>
      </c>
      <c r="C25" s="886">
        <v>8491</v>
      </c>
      <c r="D25" s="888">
        <f t="shared" si="2"/>
        <v>6.2054651358244843</v>
      </c>
      <c r="E25" s="886">
        <v>5178</v>
      </c>
      <c r="F25" s="886">
        <f t="shared" si="0"/>
        <v>3313</v>
      </c>
      <c r="G25" s="887">
        <f t="shared" si="1"/>
        <v>63.982232522209351</v>
      </c>
      <c r="I25" s="354"/>
      <c r="J25" s="354"/>
    </row>
    <row r="26" spans="2:13" x14ac:dyDescent="0.25">
      <c r="B26" s="231" t="s">
        <v>1348</v>
      </c>
    </row>
    <row r="27" spans="2:13" x14ac:dyDescent="0.25">
      <c r="B27" s="231"/>
    </row>
    <row r="28" spans="2:13" x14ac:dyDescent="0.25">
      <c r="B28" s="9" t="s">
        <v>1352</v>
      </c>
    </row>
    <row r="29" spans="2:13" x14ac:dyDescent="0.25">
      <c r="B29" s="9" t="s">
        <v>913</v>
      </c>
    </row>
    <row r="30" spans="2:13" x14ac:dyDescent="0.25">
      <c r="B30" s="427" t="s">
        <v>182</v>
      </c>
      <c r="C30" s="265" t="s">
        <v>914</v>
      </c>
      <c r="D30" s="265" t="s">
        <v>915</v>
      </c>
      <c r="E30" s="265" t="s">
        <v>916</v>
      </c>
      <c r="F30" s="265" t="s">
        <v>917</v>
      </c>
      <c r="G30" s="322" t="s">
        <v>185</v>
      </c>
      <c r="H30" s="322" t="s">
        <v>919</v>
      </c>
      <c r="I30" s="349" t="s">
        <v>967</v>
      </c>
      <c r="J30" s="349" t="s">
        <v>918</v>
      </c>
      <c r="K30" s="65"/>
      <c r="L30" s="65"/>
      <c r="M30" s="28"/>
    </row>
    <row r="31" spans="2:13" x14ac:dyDescent="0.25">
      <c r="B31" s="71" t="s">
        <v>32</v>
      </c>
      <c r="C31" s="221">
        <v>2192</v>
      </c>
      <c r="D31" s="221">
        <v>2767</v>
      </c>
      <c r="E31" s="221">
        <v>4962</v>
      </c>
      <c r="F31" s="1016">
        <f>E31/$E$53*100</f>
        <v>14.186465391543013</v>
      </c>
      <c r="G31" s="221">
        <v>2890</v>
      </c>
      <c r="H31" s="221">
        <v>1462</v>
      </c>
      <c r="I31" s="225">
        <f t="shared" ref="I31:I53" si="3">(E31-G31)/G31*100</f>
        <v>71.6955017301038</v>
      </c>
      <c r="J31" s="225">
        <f t="shared" ref="J31:J53" si="4">(E31-H31)/H31*100</f>
        <v>239.39808481532148</v>
      </c>
      <c r="K31" s="65"/>
      <c r="L31" s="65"/>
      <c r="M31" s="28"/>
    </row>
    <row r="32" spans="2:13" x14ac:dyDescent="0.25">
      <c r="B32" s="340" t="s">
        <v>8</v>
      </c>
      <c r="C32" s="222">
        <v>2220</v>
      </c>
      <c r="D32" s="222">
        <v>1971</v>
      </c>
      <c r="E32" s="222">
        <v>4190</v>
      </c>
      <c r="F32" s="1017">
        <f t="shared" ref="F32:F53" si="5">E32/$E$53*100</f>
        <v>11.979300683306173</v>
      </c>
      <c r="G32" s="222">
        <v>3833</v>
      </c>
      <c r="H32" s="222">
        <v>3573</v>
      </c>
      <c r="I32" s="226">
        <f t="shared" si="3"/>
        <v>9.313853378554656</v>
      </c>
      <c r="J32" s="226">
        <f t="shared" si="4"/>
        <v>17.268401903162609</v>
      </c>
      <c r="K32" s="65"/>
      <c r="L32" s="65"/>
      <c r="M32" s="28"/>
    </row>
    <row r="33" spans="2:13" x14ac:dyDescent="0.25">
      <c r="B33" s="340" t="s">
        <v>28</v>
      </c>
      <c r="C33" s="222">
        <v>1607</v>
      </c>
      <c r="D33" s="222">
        <v>1290</v>
      </c>
      <c r="E33" s="222">
        <v>2896</v>
      </c>
      <c r="F33" s="1017">
        <f t="shared" si="5"/>
        <v>8.2797266775309488</v>
      </c>
      <c r="G33" s="222">
        <v>2506</v>
      </c>
      <c r="H33" s="222">
        <v>2173</v>
      </c>
      <c r="I33" s="226">
        <f t="shared" si="3"/>
        <v>15.562649640861931</v>
      </c>
      <c r="J33" s="226">
        <f t="shared" si="4"/>
        <v>33.271974229176251</v>
      </c>
      <c r="K33" s="65"/>
      <c r="L33" s="65"/>
      <c r="M33" s="28"/>
    </row>
    <row r="34" spans="2:13" x14ac:dyDescent="0.25">
      <c r="B34" s="340" t="s">
        <v>13</v>
      </c>
      <c r="C34" s="222">
        <v>1480</v>
      </c>
      <c r="D34" s="222">
        <v>1212</v>
      </c>
      <c r="E34" s="222">
        <v>2697</v>
      </c>
      <c r="F34" s="1017">
        <f t="shared" si="5"/>
        <v>7.7107813706149759</v>
      </c>
      <c r="G34" s="222">
        <v>1345</v>
      </c>
      <c r="H34" s="222">
        <v>478</v>
      </c>
      <c r="I34" s="226">
        <f t="shared" si="3"/>
        <v>100.52044609665427</v>
      </c>
      <c r="J34" s="226">
        <f t="shared" si="4"/>
        <v>464.22594142259419</v>
      </c>
      <c r="K34" s="65"/>
      <c r="L34" s="65"/>
      <c r="M34" s="28"/>
    </row>
    <row r="35" spans="2:13" x14ac:dyDescent="0.25">
      <c r="B35" s="340" t="s">
        <v>12</v>
      </c>
      <c r="C35" s="222">
        <v>709</v>
      </c>
      <c r="D35" s="222">
        <v>527</v>
      </c>
      <c r="E35" s="222">
        <v>1232</v>
      </c>
      <c r="F35" s="1017">
        <f t="shared" si="5"/>
        <v>3.5223146639220055</v>
      </c>
      <c r="G35" s="222">
        <v>972</v>
      </c>
      <c r="H35" s="222">
        <v>895</v>
      </c>
      <c r="I35" s="226">
        <f t="shared" si="3"/>
        <v>26.748971193415638</v>
      </c>
      <c r="J35" s="226">
        <f t="shared" si="4"/>
        <v>37.653631284916202</v>
      </c>
      <c r="K35" s="65"/>
      <c r="L35" s="65"/>
      <c r="M35" s="28"/>
    </row>
    <row r="36" spans="2:13" ht="15.75" customHeight="1" x14ac:dyDescent="0.25">
      <c r="B36" s="340" t="s">
        <v>126</v>
      </c>
      <c r="C36" s="222">
        <v>445</v>
      </c>
      <c r="D36" s="222">
        <v>611</v>
      </c>
      <c r="E36" s="222">
        <v>1057</v>
      </c>
      <c r="F36" s="1017">
        <f t="shared" si="5"/>
        <v>3.0219858764330847</v>
      </c>
      <c r="G36" s="222">
        <v>787</v>
      </c>
      <c r="H36" s="222">
        <v>298</v>
      </c>
      <c r="I36" s="226">
        <f t="shared" si="3"/>
        <v>34.307496823379921</v>
      </c>
      <c r="J36" s="226">
        <f t="shared" si="4"/>
        <v>254.69798657718118</v>
      </c>
      <c r="K36" s="65"/>
      <c r="L36" s="65"/>
      <c r="M36" s="28"/>
    </row>
    <row r="37" spans="2:13" ht="15.75" customHeight="1" x14ac:dyDescent="0.25">
      <c r="B37" s="340" t="s">
        <v>125</v>
      </c>
      <c r="C37" s="222">
        <v>491</v>
      </c>
      <c r="D37" s="222">
        <v>509</v>
      </c>
      <c r="E37" s="222">
        <v>1005</v>
      </c>
      <c r="F37" s="1017">
        <f t="shared" si="5"/>
        <v>2.8733167510078048</v>
      </c>
      <c r="G37" s="222">
        <v>963</v>
      </c>
      <c r="H37" s="222">
        <v>1006</v>
      </c>
      <c r="I37" s="226">
        <f t="shared" si="3"/>
        <v>4.361370716510903</v>
      </c>
      <c r="J37" s="226">
        <f t="shared" si="4"/>
        <v>-9.940357852882703E-2</v>
      </c>
      <c r="K37" s="65"/>
      <c r="L37" s="65"/>
      <c r="M37" s="28"/>
    </row>
    <row r="38" spans="2:13" x14ac:dyDescent="0.25">
      <c r="B38" s="340" t="s">
        <v>14</v>
      </c>
      <c r="C38" s="222">
        <v>330</v>
      </c>
      <c r="D38" s="222">
        <v>671</v>
      </c>
      <c r="E38" s="222">
        <v>1001</v>
      </c>
      <c r="F38" s="1017">
        <f t="shared" si="5"/>
        <v>2.8618806644366295</v>
      </c>
      <c r="G38" s="222">
        <v>912</v>
      </c>
      <c r="H38" s="222">
        <v>690</v>
      </c>
      <c r="I38" s="226">
        <f t="shared" si="3"/>
        <v>9.7587719298245617</v>
      </c>
      <c r="J38" s="226">
        <f t="shared" si="4"/>
        <v>45.072463768115945</v>
      </c>
      <c r="K38" s="65"/>
      <c r="L38" s="65"/>
      <c r="M38" s="28"/>
    </row>
    <row r="39" spans="2:13" x14ac:dyDescent="0.25">
      <c r="B39" s="340" t="s">
        <v>26</v>
      </c>
      <c r="C39" s="222">
        <v>534</v>
      </c>
      <c r="D39" s="222">
        <v>459</v>
      </c>
      <c r="E39" s="222">
        <v>995</v>
      </c>
      <c r="F39" s="1017">
        <f t="shared" si="5"/>
        <v>2.8447265345798667</v>
      </c>
      <c r="G39" s="222">
        <v>323</v>
      </c>
      <c r="H39" s="222">
        <v>23</v>
      </c>
      <c r="I39" s="226">
        <f t="shared" si="3"/>
        <v>208.04953560371519</v>
      </c>
      <c r="J39" s="226">
        <f t="shared" si="4"/>
        <v>4226.086956521739</v>
      </c>
      <c r="K39" s="65"/>
      <c r="L39" s="65"/>
      <c r="M39" s="28"/>
    </row>
    <row r="40" spans="2:13" x14ac:dyDescent="0.25">
      <c r="B40" s="340" t="s">
        <v>17</v>
      </c>
      <c r="C40" s="222">
        <v>481</v>
      </c>
      <c r="D40" s="222">
        <v>392</v>
      </c>
      <c r="E40" s="222">
        <v>868</v>
      </c>
      <c r="F40" s="1017">
        <f t="shared" si="5"/>
        <v>2.4816307859450495</v>
      </c>
      <c r="G40" s="222">
        <v>452</v>
      </c>
      <c r="H40" s="222">
        <v>203</v>
      </c>
      <c r="I40" s="226">
        <f t="shared" si="3"/>
        <v>92.035398230088489</v>
      </c>
      <c r="J40" s="226">
        <f t="shared" si="4"/>
        <v>327.58620689655174</v>
      </c>
      <c r="K40" s="65"/>
      <c r="L40" s="65"/>
      <c r="M40" s="28"/>
    </row>
    <row r="41" spans="2:13" x14ac:dyDescent="0.25">
      <c r="B41" s="340" t="s">
        <v>39</v>
      </c>
      <c r="C41" s="222">
        <v>225</v>
      </c>
      <c r="D41" s="222">
        <v>588</v>
      </c>
      <c r="E41" s="222">
        <v>809</v>
      </c>
      <c r="F41" s="1017">
        <f t="shared" si="5"/>
        <v>2.3129485090202131</v>
      </c>
      <c r="G41" s="222">
        <v>622</v>
      </c>
      <c r="H41" s="222">
        <v>426</v>
      </c>
      <c r="I41" s="226">
        <f t="shared" si="3"/>
        <v>30.064308681672024</v>
      </c>
      <c r="J41" s="226">
        <f t="shared" si="4"/>
        <v>89.906103286384976</v>
      </c>
      <c r="K41" s="65"/>
      <c r="L41" s="65"/>
      <c r="M41" s="28"/>
    </row>
    <row r="42" spans="2:13" x14ac:dyDescent="0.25">
      <c r="B42" s="340" t="s">
        <v>42</v>
      </c>
      <c r="C42" s="222">
        <v>330</v>
      </c>
      <c r="D42" s="222">
        <v>434</v>
      </c>
      <c r="E42" s="222">
        <v>766</v>
      </c>
      <c r="F42" s="1017">
        <f t="shared" si="5"/>
        <v>2.1900105783800785</v>
      </c>
      <c r="G42" s="222">
        <v>566</v>
      </c>
      <c r="H42" s="222">
        <v>477</v>
      </c>
      <c r="I42" s="226">
        <f t="shared" si="3"/>
        <v>35.335689045936398</v>
      </c>
      <c r="J42" s="226">
        <f t="shared" si="4"/>
        <v>60.587002096436059</v>
      </c>
      <c r="K42" s="65"/>
      <c r="L42" s="65"/>
      <c r="M42" s="28"/>
    </row>
    <row r="43" spans="2:13" x14ac:dyDescent="0.25">
      <c r="B43" s="340" t="s">
        <v>11</v>
      </c>
      <c r="C43" s="222">
        <v>291</v>
      </c>
      <c r="D43" s="222">
        <v>358</v>
      </c>
      <c r="E43" s="222">
        <v>645</v>
      </c>
      <c r="F43" s="1017">
        <f t="shared" si="5"/>
        <v>1.8440689596020243</v>
      </c>
      <c r="G43" s="222">
        <v>704</v>
      </c>
      <c r="H43" s="222">
        <v>608</v>
      </c>
      <c r="I43" s="226">
        <f t="shared" si="3"/>
        <v>-8.3806818181818183</v>
      </c>
      <c r="J43" s="226">
        <f t="shared" si="4"/>
        <v>6.0855263157894735</v>
      </c>
      <c r="K43" s="65"/>
      <c r="L43" s="65"/>
      <c r="M43" s="28"/>
    </row>
    <row r="44" spans="2:13" x14ac:dyDescent="0.25">
      <c r="B44" s="340" t="s">
        <v>37</v>
      </c>
      <c r="C44" s="222">
        <v>329</v>
      </c>
      <c r="D44" s="222">
        <v>306</v>
      </c>
      <c r="E44" s="222">
        <v>634</v>
      </c>
      <c r="F44" s="1017">
        <f t="shared" si="5"/>
        <v>1.812619721531292</v>
      </c>
      <c r="G44" s="222">
        <v>374</v>
      </c>
      <c r="H44" s="222">
        <v>214</v>
      </c>
      <c r="I44" s="226">
        <f t="shared" si="3"/>
        <v>69.518716577540104</v>
      </c>
      <c r="J44" s="226">
        <f t="shared" si="4"/>
        <v>196.26168224299064</v>
      </c>
      <c r="K44" s="65"/>
      <c r="L44" s="65"/>
      <c r="M44" s="28"/>
    </row>
    <row r="45" spans="2:13" x14ac:dyDescent="0.25">
      <c r="B45" s="340" t="s">
        <v>22</v>
      </c>
      <c r="C45" s="222">
        <v>277</v>
      </c>
      <c r="D45" s="222">
        <v>350</v>
      </c>
      <c r="E45" s="222">
        <v>623</v>
      </c>
      <c r="F45" s="1017">
        <f t="shared" si="5"/>
        <v>1.7811704834605597</v>
      </c>
      <c r="G45" s="222">
        <v>544</v>
      </c>
      <c r="H45" s="222">
        <v>494</v>
      </c>
      <c r="I45" s="226">
        <f t="shared" si="3"/>
        <v>14.522058823529413</v>
      </c>
      <c r="J45" s="226">
        <f t="shared" si="4"/>
        <v>26.113360323886642</v>
      </c>
      <c r="K45" s="65"/>
      <c r="L45" s="65"/>
      <c r="M45" s="28"/>
    </row>
    <row r="46" spans="2:13" ht="15.75" customHeight="1" x14ac:dyDescent="0.25">
      <c r="B46" s="340" t="s">
        <v>36</v>
      </c>
      <c r="C46" s="222">
        <v>333</v>
      </c>
      <c r="D46" s="222">
        <v>283</v>
      </c>
      <c r="E46" s="222">
        <v>619</v>
      </c>
      <c r="F46" s="1017">
        <f t="shared" si="5"/>
        <v>1.7697343968893844</v>
      </c>
      <c r="G46" s="222">
        <v>468</v>
      </c>
      <c r="H46" s="222">
        <v>243</v>
      </c>
      <c r="I46" s="226">
        <f t="shared" si="3"/>
        <v>32.264957264957268</v>
      </c>
      <c r="J46" s="226">
        <f t="shared" si="4"/>
        <v>154.73251028806584</v>
      </c>
      <c r="K46" s="65"/>
      <c r="L46" s="65"/>
      <c r="M46" s="28"/>
    </row>
    <row r="47" spans="2:13" x14ac:dyDescent="0.25">
      <c r="B47" s="340" t="s">
        <v>34</v>
      </c>
      <c r="C47" s="222">
        <v>300</v>
      </c>
      <c r="D47" s="222">
        <v>234</v>
      </c>
      <c r="E47" s="222">
        <v>527</v>
      </c>
      <c r="F47" s="1017">
        <f t="shared" si="5"/>
        <v>1.5067044057523515</v>
      </c>
      <c r="G47" s="222">
        <v>587</v>
      </c>
      <c r="H47" s="222">
        <v>542</v>
      </c>
      <c r="I47" s="226">
        <f t="shared" si="3"/>
        <v>-10.221465076660987</v>
      </c>
      <c r="J47" s="226">
        <f t="shared" si="4"/>
        <v>-2.7675276752767526</v>
      </c>
      <c r="K47" s="65"/>
      <c r="L47" s="65"/>
      <c r="M47" s="28"/>
    </row>
    <row r="48" spans="2:13" x14ac:dyDescent="0.25">
      <c r="B48" s="340" t="s">
        <v>38</v>
      </c>
      <c r="C48" s="222">
        <v>160</v>
      </c>
      <c r="D48" s="222">
        <v>322</v>
      </c>
      <c r="E48" s="222">
        <v>475</v>
      </c>
      <c r="F48" s="1017">
        <f t="shared" si="5"/>
        <v>1.3580352803270721</v>
      </c>
      <c r="G48" s="222">
        <v>156</v>
      </c>
      <c r="H48" s="222">
        <v>50</v>
      </c>
      <c r="I48" s="226">
        <f t="shared" si="3"/>
        <v>204.48717948717947</v>
      </c>
      <c r="J48" s="226">
        <f t="shared" si="4"/>
        <v>850</v>
      </c>
      <c r="K48" s="65"/>
      <c r="L48" s="65"/>
      <c r="M48" s="28"/>
    </row>
    <row r="49" spans="2:16" ht="15.75" customHeight="1" x14ac:dyDescent="0.25">
      <c r="B49" s="340" t="s">
        <v>41</v>
      </c>
      <c r="C49" s="222">
        <v>231</v>
      </c>
      <c r="D49" s="222">
        <v>206</v>
      </c>
      <c r="E49" s="222">
        <v>445</v>
      </c>
      <c r="F49" s="1017">
        <f t="shared" si="5"/>
        <v>1.2722646310432568</v>
      </c>
      <c r="G49" s="222">
        <v>348</v>
      </c>
      <c r="H49" s="222">
        <v>306</v>
      </c>
      <c r="I49" s="226">
        <f t="shared" si="3"/>
        <v>27.873563218390807</v>
      </c>
      <c r="J49" s="226">
        <f t="shared" si="4"/>
        <v>45.424836601307192</v>
      </c>
      <c r="K49" s="65"/>
      <c r="L49" s="65"/>
      <c r="M49" s="28"/>
    </row>
    <row r="50" spans="2:16" ht="15.75" customHeight="1" x14ac:dyDescent="0.25">
      <c r="B50" s="340" t="s">
        <v>31</v>
      </c>
      <c r="C50" s="222">
        <v>190</v>
      </c>
      <c r="D50" s="222">
        <v>246</v>
      </c>
      <c r="E50" s="222">
        <v>439</v>
      </c>
      <c r="F50" s="1017">
        <f t="shared" si="5"/>
        <v>1.255110501186494</v>
      </c>
      <c r="G50" s="222">
        <v>437</v>
      </c>
      <c r="H50" s="222">
        <v>487</v>
      </c>
      <c r="I50" s="226">
        <f t="shared" si="3"/>
        <v>0.45766590389016021</v>
      </c>
      <c r="J50" s="226">
        <f t="shared" si="4"/>
        <v>-9.8562628336755651</v>
      </c>
      <c r="K50" s="65"/>
      <c r="L50" s="65"/>
      <c r="M50" s="28"/>
    </row>
    <row r="51" spans="2:16" ht="15.75" customHeight="1" x14ac:dyDescent="0.25">
      <c r="B51" s="340" t="s">
        <v>44</v>
      </c>
      <c r="C51" s="222">
        <v>207</v>
      </c>
      <c r="D51" s="222">
        <v>220</v>
      </c>
      <c r="E51" s="222">
        <v>427</v>
      </c>
      <c r="F51" s="1017">
        <f t="shared" si="5"/>
        <v>1.220802241472968</v>
      </c>
      <c r="G51" s="222">
        <v>325</v>
      </c>
      <c r="H51" s="222">
        <v>168</v>
      </c>
      <c r="I51" s="226">
        <f t="shared" si="3"/>
        <v>31.384615384615383</v>
      </c>
      <c r="J51" s="226">
        <f t="shared" si="4"/>
        <v>154.16666666666669</v>
      </c>
      <c r="K51" s="247"/>
      <c r="L51" s="247"/>
    </row>
    <row r="52" spans="2:16" s="19" customFormat="1" ht="15.75" customHeight="1" x14ac:dyDescent="0.25">
      <c r="B52" s="111" t="s">
        <v>1350</v>
      </c>
      <c r="C52" s="249">
        <v>4312</v>
      </c>
      <c r="D52" s="249">
        <v>3785</v>
      </c>
      <c r="E52" s="249">
        <v>8104</v>
      </c>
      <c r="F52" s="1018">
        <f t="shared" si="5"/>
        <v>23.169511393201248</v>
      </c>
      <c r="G52" s="252">
        <v>6019</v>
      </c>
      <c r="H52" s="252">
        <v>5070</v>
      </c>
      <c r="I52" s="253">
        <f t="shared" si="3"/>
        <v>34.640305698621034</v>
      </c>
      <c r="J52" s="254">
        <f t="shared" si="4"/>
        <v>59.842209072978306</v>
      </c>
      <c r="K52" s="248"/>
      <c r="L52" s="248"/>
    </row>
    <row r="53" spans="2:16" ht="15.75" customHeight="1" x14ac:dyDescent="0.25">
      <c r="B53" s="110" t="s">
        <v>1353</v>
      </c>
      <c r="C53" s="223">
        <v>17484</v>
      </c>
      <c r="D53" s="223">
        <v>17495</v>
      </c>
      <c r="E53" s="251">
        <v>34977</v>
      </c>
      <c r="F53" s="1019">
        <f t="shared" si="5"/>
        <v>100</v>
      </c>
      <c r="G53" s="899">
        <v>26128</v>
      </c>
      <c r="H53" s="223">
        <v>19399</v>
      </c>
      <c r="I53" s="227">
        <f t="shared" si="3"/>
        <v>33.867881200244945</v>
      </c>
      <c r="J53" s="228">
        <f t="shared" si="4"/>
        <v>80.303108407649887</v>
      </c>
      <c r="K53" s="106"/>
      <c r="L53" s="106"/>
    </row>
    <row r="54" spans="2:16" x14ac:dyDescent="0.25">
      <c r="B54" s="231" t="s">
        <v>1348</v>
      </c>
    </row>
    <row r="55" spans="2:16" x14ac:dyDescent="0.25">
      <c r="B55" s="231"/>
    </row>
    <row r="56" spans="2:16" x14ac:dyDescent="0.25">
      <c r="B56" s="9" t="s">
        <v>926</v>
      </c>
    </row>
    <row r="57" spans="2:16" x14ac:dyDescent="0.25">
      <c r="B57" s="9" t="s">
        <v>927</v>
      </c>
    </row>
    <row r="58" spans="2:16" x14ac:dyDescent="0.25">
      <c r="B58" t="s">
        <v>1360</v>
      </c>
    </row>
    <row r="59" spans="2:16" x14ac:dyDescent="0.25">
      <c r="B59" s="331" t="s">
        <v>182</v>
      </c>
      <c r="C59" s="444" t="s">
        <v>929</v>
      </c>
      <c r="D59" s="444" t="s">
        <v>930</v>
      </c>
      <c r="E59" s="444" t="s">
        <v>932</v>
      </c>
      <c r="F59" s="444" t="s">
        <v>931</v>
      </c>
      <c r="G59" s="444" t="s">
        <v>522</v>
      </c>
      <c r="H59" s="444" t="s">
        <v>1339</v>
      </c>
    </row>
    <row r="60" spans="2:16" ht="15.75" customHeight="1" x14ac:dyDescent="0.25">
      <c r="B60" s="340" t="s">
        <v>32</v>
      </c>
      <c r="C60" s="221">
        <v>692</v>
      </c>
      <c r="D60" s="221">
        <v>617</v>
      </c>
      <c r="E60" s="221">
        <v>2296</v>
      </c>
      <c r="F60" s="221">
        <v>1141</v>
      </c>
      <c r="G60" s="221">
        <v>220</v>
      </c>
      <c r="H60" s="221">
        <v>4962</v>
      </c>
      <c r="K60" s="65"/>
      <c r="L60" s="65"/>
      <c r="M60" s="65"/>
      <c r="N60" s="65"/>
      <c r="O60" s="65"/>
      <c r="P60" s="65"/>
    </row>
    <row r="61" spans="2:16" ht="15.75" customHeight="1" x14ac:dyDescent="0.25">
      <c r="B61" s="340" t="s">
        <v>8</v>
      </c>
      <c r="C61" s="222">
        <v>238</v>
      </c>
      <c r="D61" s="222">
        <v>268</v>
      </c>
      <c r="E61" s="222">
        <v>1136</v>
      </c>
      <c r="F61" s="222">
        <v>1712</v>
      </c>
      <c r="G61" s="222">
        <v>834</v>
      </c>
      <c r="H61" s="222">
        <v>4190</v>
      </c>
      <c r="K61" s="65"/>
      <c r="L61" s="65"/>
      <c r="M61" s="65"/>
      <c r="N61" s="65"/>
      <c r="O61" s="65"/>
      <c r="P61" s="65"/>
    </row>
    <row r="62" spans="2:16" ht="15.75" customHeight="1" x14ac:dyDescent="0.25">
      <c r="B62" s="340" t="s">
        <v>28</v>
      </c>
      <c r="C62" s="222">
        <v>170</v>
      </c>
      <c r="D62" s="222">
        <v>218</v>
      </c>
      <c r="E62" s="222">
        <v>1014</v>
      </c>
      <c r="F62" s="222">
        <v>1196</v>
      </c>
      <c r="G62" s="222">
        <v>309</v>
      </c>
      <c r="H62" s="222">
        <v>2896</v>
      </c>
      <c r="K62" s="65"/>
      <c r="L62" s="65"/>
      <c r="M62" s="65"/>
      <c r="N62" s="65"/>
      <c r="O62" s="65"/>
      <c r="P62" s="65"/>
    </row>
    <row r="63" spans="2:16" ht="15.75" customHeight="1" x14ac:dyDescent="0.25">
      <c r="B63" s="340" t="s">
        <v>13</v>
      </c>
      <c r="C63" s="222">
        <v>309</v>
      </c>
      <c r="D63" s="222">
        <v>234</v>
      </c>
      <c r="E63" s="222">
        <v>1689</v>
      </c>
      <c r="F63" s="222">
        <v>363</v>
      </c>
      <c r="G63" s="222">
        <v>98</v>
      </c>
      <c r="H63" s="222">
        <v>2697</v>
      </c>
      <c r="K63" s="65"/>
      <c r="L63" s="65"/>
      <c r="M63" s="65"/>
      <c r="N63" s="65"/>
      <c r="O63" s="65"/>
      <c r="P63" s="65"/>
    </row>
    <row r="64" spans="2:16" ht="15.75" customHeight="1" x14ac:dyDescent="0.25">
      <c r="B64" s="340" t="s">
        <v>12</v>
      </c>
      <c r="C64" s="222">
        <v>118</v>
      </c>
      <c r="D64" s="222">
        <v>118</v>
      </c>
      <c r="E64" s="222">
        <v>313</v>
      </c>
      <c r="F64" s="222">
        <v>357</v>
      </c>
      <c r="G64" s="222">
        <v>332</v>
      </c>
      <c r="H64" s="222">
        <v>1232</v>
      </c>
      <c r="K64" s="65"/>
      <c r="L64" s="65"/>
      <c r="M64" s="65"/>
      <c r="N64" s="65"/>
      <c r="O64" s="65"/>
      <c r="P64" s="65"/>
    </row>
    <row r="65" spans="2:16" ht="15.75" customHeight="1" x14ac:dyDescent="0.25">
      <c r="B65" s="340" t="s">
        <v>126</v>
      </c>
      <c r="C65" s="222">
        <v>98</v>
      </c>
      <c r="D65" s="222">
        <v>140</v>
      </c>
      <c r="E65" s="222">
        <v>507</v>
      </c>
      <c r="F65" s="222">
        <v>226</v>
      </c>
      <c r="G65" s="222">
        <v>93</v>
      </c>
      <c r="H65" s="222">
        <v>1057</v>
      </c>
      <c r="K65" s="65"/>
      <c r="L65" s="65"/>
      <c r="M65" s="65"/>
      <c r="N65" s="65"/>
      <c r="O65" s="65"/>
      <c r="P65" s="65"/>
    </row>
    <row r="66" spans="2:16" ht="15.75" customHeight="1" x14ac:dyDescent="0.25">
      <c r="B66" s="340" t="s">
        <v>125</v>
      </c>
      <c r="C66" s="222">
        <v>36</v>
      </c>
      <c r="D66" s="222">
        <v>34</v>
      </c>
      <c r="E66" s="222">
        <v>261</v>
      </c>
      <c r="F66" s="222">
        <v>480</v>
      </c>
      <c r="G66" s="222">
        <v>196</v>
      </c>
      <c r="H66" s="222">
        <v>1005</v>
      </c>
      <c r="K66" s="65"/>
      <c r="L66" s="65"/>
      <c r="M66" s="65"/>
      <c r="N66" s="65"/>
      <c r="O66" s="65"/>
      <c r="P66" s="65"/>
    </row>
    <row r="67" spans="2:16" ht="15.75" customHeight="1" x14ac:dyDescent="0.25">
      <c r="B67" s="340" t="s">
        <v>14</v>
      </c>
      <c r="C67" s="222">
        <v>95</v>
      </c>
      <c r="D67" s="222">
        <v>125</v>
      </c>
      <c r="E67" s="222">
        <v>459</v>
      </c>
      <c r="F67" s="222">
        <v>253</v>
      </c>
      <c r="G67" s="222">
        <v>74</v>
      </c>
      <c r="H67" s="222">
        <v>1001</v>
      </c>
      <c r="K67" s="65"/>
      <c r="L67" s="65"/>
      <c r="M67" s="65"/>
      <c r="N67" s="65"/>
      <c r="O67" s="65"/>
      <c r="P67" s="65"/>
    </row>
    <row r="68" spans="2:16" ht="15.75" customHeight="1" x14ac:dyDescent="0.25">
      <c r="B68" s="340" t="s">
        <v>26</v>
      </c>
      <c r="C68" s="222">
        <v>64</v>
      </c>
      <c r="D68" s="222">
        <v>197</v>
      </c>
      <c r="E68" s="222">
        <v>694</v>
      </c>
      <c r="F68" s="222">
        <v>41</v>
      </c>
      <c r="G68" s="222">
        <v>5</v>
      </c>
      <c r="H68" s="222">
        <v>995</v>
      </c>
      <c r="K68" s="65"/>
      <c r="L68" s="65"/>
      <c r="M68" s="65"/>
      <c r="N68" s="65"/>
      <c r="O68" s="65"/>
      <c r="P68" s="65"/>
    </row>
    <row r="69" spans="2:16" ht="15.75" customHeight="1" x14ac:dyDescent="0.25">
      <c r="B69" s="340" t="s">
        <v>17</v>
      </c>
      <c r="C69" s="264">
        <v>54</v>
      </c>
      <c r="D69" s="264">
        <v>39</v>
      </c>
      <c r="E69" s="264">
        <v>643</v>
      </c>
      <c r="F69" s="264">
        <v>78</v>
      </c>
      <c r="G69" s="264">
        <v>56</v>
      </c>
      <c r="H69" s="264">
        <v>868</v>
      </c>
      <c r="K69" s="65"/>
      <c r="L69" s="65"/>
      <c r="M69" s="65"/>
      <c r="N69" s="65"/>
      <c r="O69" s="65"/>
      <c r="P69" s="65"/>
    </row>
    <row r="70" spans="2:16" ht="15.75" customHeight="1" x14ac:dyDescent="0.25">
      <c r="B70" s="96" t="s">
        <v>46</v>
      </c>
      <c r="C70" s="280">
        <v>21902</v>
      </c>
      <c r="D70" s="280">
        <v>12049</v>
      </c>
      <c r="E70" s="280">
        <v>27390</v>
      </c>
      <c r="F70" s="280">
        <v>19272</v>
      </c>
      <c r="G70" s="280">
        <v>5231</v>
      </c>
      <c r="H70" s="256">
        <v>85838</v>
      </c>
      <c r="I70" s="8"/>
    </row>
    <row r="71" spans="2:16" ht="15.75" customHeight="1" x14ac:dyDescent="0.25">
      <c r="B71" s="96" t="s">
        <v>933</v>
      </c>
      <c r="C71" s="280">
        <v>655</v>
      </c>
      <c r="D71" s="280">
        <v>716</v>
      </c>
      <c r="E71" s="280">
        <v>3594</v>
      </c>
      <c r="F71" s="280">
        <v>3675</v>
      </c>
      <c r="G71" s="280">
        <v>1503</v>
      </c>
      <c r="H71" s="256">
        <v>10146</v>
      </c>
      <c r="I71" s="8"/>
    </row>
    <row r="72" spans="2:16" ht="15.75" customHeight="1" x14ac:dyDescent="0.25">
      <c r="B72" s="97" t="s">
        <v>1340</v>
      </c>
      <c r="C72" s="270">
        <v>2448</v>
      </c>
      <c r="D72" s="270">
        <v>2529</v>
      </c>
      <c r="E72" s="270">
        <v>11543</v>
      </c>
      <c r="F72" s="270">
        <v>5851</v>
      </c>
      <c r="G72" s="270">
        <v>2460</v>
      </c>
      <c r="H72" s="912">
        <v>24831</v>
      </c>
      <c r="I72" s="8"/>
    </row>
    <row r="73" spans="2:16" x14ac:dyDescent="0.25">
      <c r="B73" s="26" t="s">
        <v>1341</v>
      </c>
      <c r="C73" s="942"/>
      <c r="D73" s="942"/>
      <c r="E73" s="942"/>
      <c r="F73" s="942"/>
      <c r="G73" s="942"/>
      <c r="H73" s="900"/>
    </row>
    <row r="74" spans="2:16" x14ac:dyDescent="0.25">
      <c r="B74" s="26"/>
      <c r="H74" s="900"/>
    </row>
    <row r="75" spans="2:16" x14ac:dyDescent="0.25">
      <c r="B75" s="9" t="s">
        <v>1359</v>
      </c>
    </row>
    <row r="76" spans="2:16" x14ac:dyDescent="0.25">
      <c r="B76" s="9" t="s">
        <v>927</v>
      </c>
    </row>
    <row r="77" spans="2:16" x14ac:dyDescent="0.25">
      <c r="B77" t="s">
        <v>928</v>
      </c>
    </row>
    <row r="78" spans="2:16" x14ac:dyDescent="0.25">
      <c r="B78" s="331" t="s">
        <v>182</v>
      </c>
      <c r="C78" s="444" t="s">
        <v>929</v>
      </c>
      <c r="D78" s="444" t="s">
        <v>930</v>
      </c>
      <c r="E78" s="444" t="s">
        <v>932</v>
      </c>
      <c r="F78" s="444" t="s">
        <v>931</v>
      </c>
      <c r="G78" s="444" t="s">
        <v>522</v>
      </c>
      <c r="H78" s="444" t="s">
        <v>1339</v>
      </c>
    </row>
    <row r="79" spans="2:16" x14ac:dyDescent="0.25">
      <c r="B79" s="340" t="s">
        <v>32</v>
      </c>
      <c r="C79" s="255">
        <v>13.945989520354695</v>
      </c>
      <c r="D79" s="255">
        <v>12.434502216848045</v>
      </c>
      <c r="E79" s="255">
        <v>46.271664651350264</v>
      </c>
      <c r="F79" s="255">
        <v>22.994760177347846</v>
      </c>
      <c r="G79" s="255">
        <v>4.4336960902861753</v>
      </c>
      <c r="H79" s="222">
        <v>4962</v>
      </c>
    </row>
    <row r="80" spans="2:16" x14ac:dyDescent="0.25">
      <c r="B80" s="340" t="s">
        <v>8</v>
      </c>
      <c r="C80" s="255">
        <v>5.6801909307875897</v>
      </c>
      <c r="D80" s="255">
        <v>6.3961813842482105</v>
      </c>
      <c r="E80" s="255">
        <v>27.112171837708832</v>
      </c>
      <c r="F80" s="255">
        <v>40.859188544152744</v>
      </c>
      <c r="G80" s="255">
        <v>19.904534606205253</v>
      </c>
      <c r="H80" s="222">
        <v>4190</v>
      </c>
    </row>
    <row r="81" spans="2:9" x14ac:dyDescent="0.25">
      <c r="B81" s="340" t="s">
        <v>28</v>
      </c>
      <c r="C81" s="255">
        <v>5.8701657458563536</v>
      </c>
      <c r="D81" s="255">
        <v>7.527624309392265</v>
      </c>
      <c r="E81" s="255">
        <v>35.013812154696133</v>
      </c>
      <c r="F81" s="255">
        <v>41.298342541436462</v>
      </c>
      <c r="G81" s="255">
        <v>10.66988950276243</v>
      </c>
      <c r="H81" s="222">
        <v>2896</v>
      </c>
    </row>
    <row r="82" spans="2:9" x14ac:dyDescent="0.25">
      <c r="B82" s="340" t="s">
        <v>13</v>
      </c>
      <c r="C82" s="255">
        <v>11.457174638487208</v>
      </c>
      <c r="D82" s="255">
        <v>8.6763070077864288</v>
      </c>
      <c r="E82" s="255">
        <v>62.625139043381537</v>
      </c>
      <c r="F82" s="255">
        <v>13.459399332591767</v>
      </c>
      <c r="G82" s="255">
        <v>3.6336670374490176</v>
      </c>
      <c r="H82" s="222">
        <v>2697</v>
      </c>
    </row>
    <row r="83" spans="2:9" x14ac:dyDescent="0.25">
      <c r="B83" s="340" t="s">
        <v>12</v>
      </c>
      <c r="C83" s="255">
        <v>9.5779220779220786</v>
      </c>
      <c r="D83" s="255">
        <v>9.5779220779220786</v>
      </c>
      <c r="E83" s="255">
        <v>25.405844155844154</v>
      </c>
      <c r="F83" s="255">
        <v>28.97727272727273</v>
      </c>
      <c r="G83" s="255">
        <v>26.948051948051948</v>
      </c>
      <c r="H83" s="222">
        <v>1232</v>
      </c>
    </row>
    <row r="84" spans="2:9" x14ac:dyDescent="0.25">
      <c r="B84" s="340" t="s">
        <v>126</v>
      </c>
      <c r="C84" s="255">
        <v>9.2715231788079464</v>
      </c>
      <c r="D84" s="255">
        <v>13.245033112582782</v>
      </c>
      <c r="E84" s="255">
        <v>47.965941343424788</v>
      </c>
      <c r="F84" s="255">
        <v>21.381267738883633</v>
      </c>
      <c r="G84" s="255">
        <v>8.7984862819299909</v>
      </c>
      <c r="H84" s="222">
        <v>1057</v>
      </c>
    </row>
    <row r="85" spans="2:9" x14ac:dyDescent="0.25">
      <c r="B85" s="340" t="s">
        <v>125</v>
      </c>
      <c r="C85" s="255">
        <v>3.5820895522388061</v>
      </c>
      <c r="D85" s="255">
        <v>3.383084577114428</v>
      </c>
      <c r="E85" s="255">
        <v>25.970149253731346</v>
      </c>
      <c r="F85" s="255">
        <v>47.761194029850742</v>
      </c>
      <c r="G85" s="255">
        <v>19.502487562189057</v>
      </c>
      <c r="H85" s="222">
        <v>1005</v>
      </c>
    </row>
    <row r="86" spans="2:9" x14ac:dyDescent="0.25">
      <c r="B86" s="340" t="s">
        <v>14</v>
      </c>
      <c r="C86" s="255">
        <v>9.490509490509492</v>
      </c>
      <c r="D86" s="255">
        <v>12.487512487512488</v>
      </c>
      <c r="E86" s="255">
        <v>45.854145854145855</v>
      </c>
      <c r="F86" s="255">
        <v>25.274725274725274</v>
      </c>
      <c r="G86" s="255">
        <v>7.3926073926073919</v>
      </c>
      <c r="H86" s="222">
        <v>1001</v>
      </c>
    </row>
    <row r="87" spans="2:9" x14ac:dyDescent="0.25">
      <c r="B87" s="340" t="s">
        <v>26</v>
      </c>
      <c r="C87" s="255">
        <v>6.4321608040201008</v>
      </c>
      <c r="D87" s="255">
        <v>19.798994974874372</v>
      </c>
      <c r="E87" s="255">
        <v>69.748743718592962</v>
      </c>
      <c r="F87" s="255">
        <v>4.1206030150753765</v>
      </c>
      <c r="G87" s="255">
        <v>0.50251256281407031</v>
      </c>
      <c r="H87" s="222">
        <v>995</v>
      </c>
    </row>
    <row r="88" spans="2:9" x14ac:dyDescent="0.25">
      <c r="B88" s="340" t="s">
        <v>17</v>
      </c>
      <c r="C88" s="255">
        <v>6.2211981566820276</v>
      </c>
      <c r="D88" s="255">
        <v>4.4930875576036868</v>
      </c>
      <c r="E88" s="255">
        <v>74.078341013824883</v>
      </c>
      <c r="F88" s="255">
        <v>8.9861751152073737</v>
      </c>
      <c r="G88" s="255">
        <v>6.4516129032258061</v>
      </c>
      <c r="H88" s="222">
        <v>868</v>
      </c>
    </row>
    <row r="89" spans="2:9" x14ac:dyDescent="0.25">
      <c r="B89" s="96" t="s">
        <v>46</v>
      </c>
      <c r="C89" s="250">
        <v>25.515505953074396</v>
      </c>
      <c r="D89" s="250">
        <v>14.036906731284512</v>
      </c>
      <c r="E89" s="250">
        <v>31.908944756401592</v>
      </c>
      <c r="F89" s="250">
        <v>22.451594864745218</v>
      </c>
      <c r="G89" s="250">
        <v>6.0940376057224066</v>
      </c>
      <c r="H89" s="256">
        <v>85838</v>
      </c>
    </row>
    <row r="90" spans="2:9" x14ac:dyDescent="0.25">
      <c r="B90" s="96" t="s">
        <v>933</v>
      </c>
      <c r="C90" s="250">
        <v>6.4557461068401336</v>
      </c>
      <c r="D90" s="250">
        <v>7.0569682633550164</v>
      </c>
      <c r="E90" s="250">
        <v>35.422826729745708</v>
      </c>
      <c r="F90" s="250">
        <v>36.221170904790071</v>
      </c>
      <c r="G90" s="250">
        <v>14.813719692489652</v>
      </c>
      <c r="H90" s="256">
        <v>10146</v>
      </c>
    </row>
    <row r="91" spans="2:9" x14ac:dyDescent="0.25">
      <c r="B91" s="97" t="s">
        <v>1340</v>
      </c>
      <c r="C91" s="227">
        <v>9.8586444363899961</v>
      </c>
      <c r="D91" s="227">
        <v>10.184849583182313</v>
      </c>
      <c r="E91" s="227">
        <v>46.486247029922275</v>
      </c>
      <c r="F91" s="227">
        <v>23.563287825701742</v>
      </c>
      <c r="G91" s="227">
        <v>9.9069711248036736</v>
      </c>
      <c r="H91" s="913">
        <v>24831</v>
      </c>
      <c r="I91" s="220"/>
    </row>
    <row r="92" spans="2:9" x14ac:dyDescent="0.25">
      <c r="B92" s="152" t="s">
        <v>1341</v>
      </c>
      <c r="C92" s="226"/>
      <c r="D92" s="226"/>
      <c r="E92" s="226"/>
      <c r="F92" s="226"/>
      <c r="G92" s="226"/>
      <c r="H92" s="224"/>
    </row>
    <row r="93" spans="2:9" x14ac:dyDescent="0.25">
      <c r="B93" s="155"/>
      <c r="C93" s="226"/>
      <c r="D93" s="226"/>
      <c r="E93" s="226"/>
      <c r="F93" s="226"/>
      <c r="G93" s="226"/>
      <c r="H93" s="224"/>
    </row>
    <row r="94" spans="2:9" x14ac:dyDescent="0.25">
      <c r="B94" s="9" t="s">
        <v>1361</v>
      </c>
    </row>
    <row r="95" spans="2:9" x14ac:dyDescent="0.25">
      <c r="B95" s="9" t="s">
        <v>935</v>
      </c>
    </row>
    <row r="96" spans="2:9" x14ac:dyDescent="0.25">
      <c r="B96" t="s">
        <v>1362</v>
      </c>
    </row>
    <row r="97" spans="2:9" x14ac:dyDescent="0.25">
      <c r="B97" s="331" t="s">
        <v>182</v>
      </c>
      <c r="C97" s="332" t="s">
        <v>212</v>
      </c>
      <c r="D97" s="331" t="s">
        <v>939</v>
      </c>
      <c r="E97" s="332" t="s">
        <v>938</v>
      </c>
      <c r="F97" s="332" t="s">
        <v>937</v>
      </c>
      <c r="G97" s="332" t="s">
        <v>936</v>
      </c>
      <c r="H97" s="332" t="s">
        <v>1427</v>
      </c>
      <c r="I97" s="332" t="s">
        <v>1339</v>
      </c>
    </row>
    <row r="98" spans="2:9" x14ac:dyDescent="0.25">
      <c r="B98" s="71" t="s">
        <v>32</v>
      </c>
      <c r="C98" s="221">
        <v>366</v>
      </c>
      <c r="D98" s="221">
        <v>473</v>
      </c>
      <c r="E98" s="221">
        <v>402</v>
      </c>
      <c r="F98" s="221">
        <v>1527</v>
      </c>
      <c r="G98" s="221">
        <v>1788</v>
      </c>
      <c r="H98" s="221">
        <v>225</v>
      </c>
      <c r="I98" s="83">
        <v>4783</v>
      </c>
    </row>
    <row r="99" spans="2:9" x14ac:dyDescent="0.25">
      <c r="B99" s="340" t="s">
        <v>8</v>
      </c>
      <c r="C99" s="222">
        <v>1927</v>
      </c>
      <c r="D99" s="222">
        <v>320</v>
      </c>
      <c r="E99" s="222">
        <v>421</v>
      </c>
      <c r="F99" s="222">
        <v>499</v>
      </c>
      <c r="G99" s="222">
        <v>753</v>
      </c>
      <c r="H99" s="222">
        <v>91</v>
      </c>
      <c r="I99" s="63">
        <v>4009</v>
      </c>
    </row>
    <row r="100" spans="2:9" x14ac:dyDescent="0.25">
      <c r="B100" s="340" t="s">
        <v>28</v>
      </c>
      <c r="C100" s="222">
        <v>921</v>
      </c>
      <c r="D100" s="222">
        <v>487</v>
      </c>
      <c r="E100" s="222">
        <v>489</v>
      </c>
      <c r="F100" s="222">
        <v>378</v>
      </c>
      <c r="G100" s="222">
        <v>486</v>
      </c>
      <c r="H100" s="222">
        <v>35</v>
      </c>
      <c r="I100" s="63">
        <v>2788</v>
      </c>
    </row>
    <row r="101" spans="2:9" x14ac:dyDescent="0.25">
      <c r="B101" s="340" t="s">
        <v>13</v>
      </c>
      <c r="C101" s="222">
        <v>134</v>
      </c>
      <c r="D101" s="222">
        <v>64</v>
      </c>
      <c r="E101" s="222">
        <v>231</v>
      </c>
      <c r="F101" s="222">
        <v>949</v>
      </c>
      <c r="G101" s="222">
        <v>1089</v>
      </c>
      <c r="H101" s="222">
        <v>167</v>
      </c>
      <c r="I101" s="63">
        <v>2633</v>
      </c>
    </row>
    <row r="102" spans="2:9" x14ac:dyDescent="0.25">
      <c r="B102" s="340" t="s">
        <v>12</v>
      </c>
      <c r="C102" s="222">
        <v>632</v>
      </c>
      <c r="D102" s="222">
        <v>61</v>
      </c>
      <c r="E102" s="222">
        <v>110</v>
      </c>
      <c r="F102" s="222">
        <v>114</v>
      </c>
      <c r="G102" s="222">
        <v>257</v>
      </c>
      <c r="H102" s="222">
        <v>21</v>
      </c>
      <c r="I102" s="63">
        <v>1192</v>
      </c>
    </row>
    <row r="103" spans="2:9" x14ac:dyDescent="0.25">
      <c r="B103" s="340" t="s">
        <v>126</v>
      </c>
      <c r="C103" s="222">
        <v>68</v>
      </c>
      <c r="D103" s="222">
        <v>57</v>
      </c>
      <c r="E103" s="222">
        <v>99</v>
      </c>
      <c r="F103" s="222">
        <v>441</v>
      </c>
      <c r="G103" s="222">
        <v>300</v>
      </c>
      <c r="H103" s="222">
        <v>48</v>
      </c>
      <c r="I103" s="63">
        <v>1017</v>
      </c>
    </row>
    <row r="104" spans="2:9" x14ac:dyDescent="0.25">
      <c r="B104" s="340" t="s">
        <v>26</v>
      </c>
      <c r="C104" s="222">
        <v>0</v>
      </c>
      <c r="D104" s="222">
        <v>3</v>
      </c>
      <c r="E104" s="222">
        <v>16</v>
      </c>
      <c r="F104" s="222">
        <v>376</v>
      </c>
      <c r="G104" s="222">
        <v>425</v>
      </c>
      <c r="H104" s="222">
        <v>149</v>
      </c>
      <c r="I104" s="63">
        <v>968</v>
      </c>
    </row>
    <row r="105" spans="2:9" x14ac:dyDescent="0.25">
      <c r="B105" s="340" t="s">
        <v>14</v>
      </c>
      <c r="C105" s="222">
        <v>113</v>
      </c>
      <c r="D105" s="222">
        <v>147</v>
      </c>
      <c r="E105" s="222">
        <v>191</v>
      </c>
      <c r="F105" s="222">
        <v>214</v>
      </c>
      <c r="G105" s="222">
        <v>226</v>
      </c>
      <c r="H105" s="222">
        <v>65</v>
      </c>
      <c r="I105" s="63">
        <v>963</v>
      </c>
    </row>
    <row r="106" spans="2:9" x14ac:dyDescent="0.25">
      <c r="B106" s="340" t="s">
        <v>125</v>
      </c>
      <c r="C106" s="222">
        <v>583</v>
      </c>
      <c r="D106" s="222">
        <v>203</v>
      </c>
      <c r="E106" s="222">
        <v>71</v>
      </c>
      <c r="F106" s="222">
        <v>54</v>
      </c>
      <c r="G106" s="222">
        <v>50</v>
      </c>
      <c r="H106" s="222">
        <v>3</v>
      </c>
      <c r="I106" s="63">
        <v>960</v>
      </c>
    </row>
    <row r="107" spans="2:9" x14ac:dyDescent="0.25">
      <c r="B107" s="340" t="s">
        <v>17</v>
      </c>
      <c r="C107" s="222">
        <v>80</v>
      </c>
      <c r="D107" s="222">
        <v>42</v>
      </c>
      <c r="E107" s="222">
        <v>47</v>
      </c>
      <c r="F107" s="222">
        <v>222</v>
      </c>
      <c r="G107" s="222">
        <v>431</v>
      </c>
      <c r="H107" s="222">
        <v>19</v>
      </c>
      <c r="I107" s="63">
        <v>849</v>
      </c>
    </row>
    <row r="108" spans="2:9" x14ac:dyDescent="0.25">
      <c r="B108" s="26" t="s">
        <v>1342</v>
      </c>
      <c r="C108" s="942"/>
      <c r="D108" s="942"/>
      <c r="E108" s="942"/>
      <c r="F108" s="942"/>
      <c r="G108" s="942"/>
      <c r="H108" s="942"/>
    </row>
    <row r="109" spans="2:9" x14ac:dyDescent="0.25">
      <c r="B109" s="26"/>
    </row>
    <row r="110" spans="2:9" x14ac:dyDescent="0.25">
      <c r="B110" s="9" t="s">
        <v>1361</v>
      </c>
    </row>
    <row r="111" spans="2:9" x14ac:dyDescent="0.25">
      <c r="B111" s="9" t="s">
        <v>935</v>
      </c>
    </row>
    <row r="112" spans="2:9" x14ac:dyDescent="0.25">
      <c r="B112" t="s">
        <v>1354</v>
      </c>
    </row>
    <row r="113" spans="2:17" x14ac:dyDescent="0.25">
      <c r="B113" s="331" t="s">
        <v>182</v>
      </c>
      <c r="C113" s="332" t="s">
        <v>212</v>
      </c>
      <c r="D113" s="331" t="s">
        <v>939</v>
      </c>
      <c r="E113" s="332" t="s">
        <v>938</v>
      </c>
      <c r="F113" s="332" t="s">
        <v>937</v>
      </c>
      <c r="G113" s="332" t="s">
        <v>936</v>
      </c>
      <c r="H113" s="332" t="s">
        <v>1427</v>
      </c>
      <c r="I113" s="332" t="s">
        <v>1339</v>
      </c>
    </row>
    <row r="114" spans="2:17" x14ac:dyDescent="0.25">
      <c r="B114" s="71" t="s">
        <v>32</v>
      </c>
      <c r="C114" s="257">
        <v>7.6521011917206767</v>
      </c>
      <c r="D114" s="257">
        <v>9.8891908843821881</v>
      </c>
      <c r="E114" s="257">
        <v>8.4047668827095965</v>
      </c>
      <c r="F114" s="257">
        <v>31.925569726113316</v>
      </c>
      <c r="G114" s="257">
        <v>37.382395985782978</v>
      </c>
      <c r="H114" s="257">
        <v>4.7041605686807442</v>
      </c>
      <c r="I114" s="83">
        <v>4783</v>
      </c>
      <c r="K114" s="42"/>
      <c r="L114" s="42"/>
      <c r="M114" s="42"/>
      <c r="N114" s="42"/>
      <c r="O114" s="42"/>
      <c r="P114" s="42"/>
      <c r="Q114" s="8"/>
    </row>
    <row r="115" spans="2:17" x14ac:dyDescent="0.25">
      <c r="B115" s="340" t="s">
        <v>8</v>
      </c>
      <c r="C115" s="258">
        <v>48.066849588426038</v>
      </c>
      <c r="D115" s="258">
        <v>7.9820404090795716</v>
      </c>
      <c r="E115" s="258">
        <v>10.50137191319531</v>
      </c>
      <c r="F115" s="258">
        <v>12.446994262908456</v>
      </c>
      <c r="G115" s="258">
        <v>18.782738837615366</v>
      </c>
      <c r="H115" s="258">
        <v>2.2698927413320034</v>
      </c>
      <c r="I115" s="63">
        <v>4009</v>
      </c>
      <c r="K115" s="42"/>
      <c r="L115" s="42"/>
      <c r="M115" s="42"/>
      <c r="N115" s="42"/>
      <c r="O115" s="42"/>
      <c r="P115" s="42"/>
      <c r="Q115" s="8"/>
    </row>
    <row r="116" spans="2:17" x14ac:dyDescent="0.25">
      <c r="B116" s="340" t="s">
        <v>28</v>
      </c>
      <c r="C116" s="258">
        <v>33.034433285509323</v>
      </c>
      <c r="D116" s="258">
        <v>17.467718794835008</v>
      </c>
      <c r="E116" s="258">
        <v>17.539454806312769</v>
      </c>
      <c r="F116" s="258">
        <v>13.558106169296988</v>
      </c>
      <c r="G116" s="258">
        <v>17.431850789096124</v>
      </c>
      <c r="H116" s="258">
        <v>1.2553802008608321</v>
      </c>
      <c r="I116" s="63">
        <v>2788</v>
      </c>
      <c r="K116" s="42"/>
      <c r="L116" s="42"/>
      <c r="M116" s="42"/>
      <c r="N116" s="42"/>
      <c r="O116" s="42"/>
      <c r="P116" s="42"/>
      <c r="Q116" s="8"/>
    </row>
    <row r="117" spans="2:17" x14ac:dyDescent="0.25">
      <c r="B117" s="340" t="s">
        <v>13</v>
      </c>
      <c r="C117" s="258">
        <v>5.0892518040258263</v>
      </c>
      <c r="D117" s="258">
        <v>2.4306874287884543</v>
      </c>
      <c r="E117" s="258">
        <v>8.7732624382833269</v>
      </c>
      <c r="F117" s="258">
        <v>36.0425370300038</v>
      </c>
      <c r="G117" s="258">
        <v>41.359665780478544</v>
      </c>
      <c r="H117" s="258">
        <v>6.3425750094948734</v>
      </c>
      <c r="I117" s="63">
        <v>2633</v>
      </c>
      <c r="K117" s="42"/>
      <c r="L117" s="42"/>
      <c r="M117" s="42"/>
      <c r="N117" s="42"/>
      <c r="O117" s="42"/>
      <c r="P117" s="42"/>
      <c r="Q117" s="8"/>
    </row>
    <row r="118" spans="2:17" x14ac:dyDescent="0.25">
      <c r="B118" s="340" t="s">
        <v>12</v>
      </c>
      <c r="C118" s="258">
        <v>53.020134228187921</v>
      </c>
      <c r="D118" s="258">
        <v>5.1174496644295306</v>
      </c>
      <c r="E118" s="258">
        <v>9.2281879194630871</v>
      </c>
      <c r="F118" s="258">
        <v>9.5637583892617446</v>
      </c>
      <c r="G118" s="258">
        <v>21.560402684563758</v>
      </c>
      <c r="H118" s="258">
        <v>1.761744966442953</v>
      </c>
      <c r="I118" s="63">
        <v>1192</v>
      </c>
      <c r="K118" s="42"/>
      <c r="L118" s="42"/>
      <c r="M118" s="42"/>
      <c r="N118" s="42"/>
      <c r="O118" s="42"/>
      <c r="P118" s="42"/>
      <c r="Q118" s="8"/>
    </row>
    <row r="119" spans="2:17" x14ac:dyDescent="0.25">
      <c r="B119" s="340" t="s">
        <v>126</v>
      </c>
      <c r="C119" s="258">
        <v>6.686332350049164</v>
      </c>
      <c r="D119" s="258">
        <v>5.6047197640117989</v>
      </c>
      <c r="E119" s="258">
        <v>9.7345132743362832</v>
      </c>
      <c r="F119" s="258">
        <v>43.362831858407077</v>
      </c>
      <c r="G119" s="258">
        <v>29.498525073746311</v>
      </c>
      <c r="H119" s="258">
        <v>4.71976401179941</v>
      </c>
      <c r="I119" s="63">
        <v>1017</v>
      </c>
      <c r="K119" s="42"/>
      <c r="L119" s="42"/>
      <c r="M119" s="42"/>
      <c r="N119" s="42"/>
      <c r="O119" s="42"/>
      <c r="P119" s="42"/>
      <c r="Q119" s="8"/>
    </row>
    <row r="120" spans="2:17" x14ac:dyDescent="0.25">
      <c r="B120" s="340" t="s">
        <v>26</v>
      </c>
      <c r="C120" s="258">
        <v>0</v>
      </c>
      <c r="D120" s="258">
        <v>0.30991735537190085</v>
      </c>
      <c r="E120" s="258">
        <v>1.6528925619834711</v>
      </c>
      <c r="F120" s="258">
        <v>38.84297520661157</v>
      </c>
      <c r="G120" s="258">
        <v>43.904958677685954</v>
      </c>
      <c r="H120" s="258">
        <v>15.392561983471072</v>
      </c>
      <c r="I120" s="63">
        <v>968</v>
      </c>
      <c r="K120" s="42"/>
      <c r="L120" s="42"/>
      <c r="M120" s="42"/>
      <c r="N120" s="42"/>
      <c r="O120" s="42"/>
      <c r="P120" s="42"/>
      <c r="Q120" s="8"/>
    </row>
    <row r="121" spans="2:17" x14ac:dyDescent="0.25">
      <c r="B121" s="340" t="s">
        <v>14</v>
      </c>
      <c r="C121" s="258">
        <v>11.734164070612668</v>
      </c>
      <c r="D121" s="258">
        <v>15.264797507788161</v>
      </c>
      <c r="E121" s="258">
        <v>19.833852544132917</v>
      </c>
      <c r="F121" s="258">
        <v>22.222222222222221</v>
      </c>
      <c r="G121" s="258">
        <v>23.468328141225335</v>
      </c>
      <c r="H121" s="258">
        <v>6.7497403946002077</v>
      </c>
      <c r="I121" s="63">
        <v>963</v>
      </c>
      <c r="K121" s="42"/>
      <c r="L121" s="42"/>
      <c r="M121" s="42"/>
      <c r="N121" s="42"/>
      <c r="O121" s="42"/>
      <c r="P121" s="42"/>
      <c r="Q121" s="8"/>
    </row>
    <row r="122" spans="2:17" x14ac:dyDescent="0.25">
      <c r="B122" s="340" t="s">
        <v>125</v>
      </c>
      <c r="C122" s="258">
        <v>60.729166666666664</v>
      </c>
      <c r="D122" s="258">
        <v>21.145833333333332</v>
      </c>
      <c r="E122" s="258">
        <v>7.395833333333333</v>
      </c>
      <c r="F122" s="258">
        <v>5.625</v>
      </c>
      <c r="G122" s="258">
        <v>5.2083333333333339</v>
      </c>
      <c r="H122" s="258">
        <v>0.3125</v>
      </c>
      <c r="I122" s="63">
        <v>960</v>
      </c>
      <c r="K122" s="42"/>
      <c r="L122" s="42"/>
      <c r="M122" s="42"/>
      <c r="N122" s="42"/>
      <c r="O122" s="42"/>
      <c r="P122" s="42"/>
      <c r="Q122" s="8"/>
    </row>
    <row r="123" spans="2:17" x14ac:dyDescent="0.25">
      <c r="B123" s="340" t="s">
        <v>17</v>
      </c>
      <c r="C123" s="258">
        <v>9.422850412249705</v>
      </c>
      <c r="D123" s="258">
        <v>4.946996466431095</v>
      </c>
      <c r="E123" s="258">
        <v>5.5359246171967014</v>
      </c>
      <c r="F123" s="258">
        <v>26.148409893992934</v>
      </c>
      <c r="G123" s="258">
        <v>50.765606595995294</v>
      </c>
      <c r="H123" s="258">
        <v>2.237926972909305</v>
      </c>
      <c r="I123" s="63">
        <v>849</v>
      </c>
      <c r="K123" s="42"/>
      <c r="L123" s="42"/>
      <c r="M123" s="42"/>
      <c r="N123" s="42"/>
      <c r="O123" s="42"/>
      <c r="P123" s="42"/>
      <c r="Q123" s="8"/>
    </row>
    <row r="124" spans="2:17" x14ac:dyDescent="0.25">
      <c r="B124" s="26" t="s">
        <v>1342</v>
      </c>
    </row>
    <row r="125" spans="2:17" x14ac:dyDescent="0.25">
      <c r="B125" s="26"/>
    </row>
    <row r="126" spans="2:17" x14ac:dyDescent="0.25">
      <c r="B126" s="5" t="s">
        <v>940</v>
      </c>
    </row>
    <row r="127" spans="2:17" x14ac:dyDescent="0.25">
      <c r="B127" s="9" t="s">
        <v>941</v>
      </c>
    </row>
    <row r="128" spans="2:17" x14ac:dyDescent="0.25">
      <c r="B128" s="443" t="s">
        <v>460</v>
      </c>
      <c r="C128" s="314" t="s">
        <v>914</v>
      </c>
      <c r="D128" s="314" t="s">
        <v>915</v>
      </c>
      <c r="E128" s="314" t="s">
        <v>916</v>
      </c>
      <c r="F128" s="314" t="s">
        <v>942</v>
      </c>
      <c r="G128" s="314" t="s">
        <v>1434</v>
      </c>
      <c r="H128" s="314" t="s">
        <v>1474</v>
      </c>
      <c r="I128" s="314" t="s">
        <v>925</v>
      </c>
      <c r="J128" s="314" t="s">
        <v>943</v>
      </c>
    </row>
    <row r="129" spans="2:10" x14ac:dyDescent="0.25">
      <c r="B129" s="71" t="s">
        <v>255</v>
      </c>
      <c r="C129" s="221">
        <v>1694</v>
      </c>
      <c r="D129" s="221">
        <v>1474</v>
      </c>
      <c r="E129" s="221">
        <v>3174</v>
      </c>
      <c r="F129" s="103">
        <f>E129/$E$147*100</f>
        <v>11.453108649370332</v>
      </c>
      <c r="G129" s="221">
        <v>2762</v>
      </c>
      <c r="H129" s="221">
        <v>2403</v>
      </c>
      <c r="I129" s="103">
        <f t="shared" ref="I129:I147" si="6">(E129-G129)/G129*100</f>
        <v>14.916727009413469</v>
      </c>
      <c r="J129" s="225">
        <f t="shared" ref="J129:J147" si="7">(E129-H129)/H129*100</f>
        <v>32.084893882646689</v>
      </c>
    </row>
    <row r="130" spans="2:10" x14ac:dyDescent="0.25">
      <c r="B130" s="340" t="s">
        <v>329</v>
      </c>
      <c r="C130" s="222">
        <v>1182</v>
      </c>
      <c r="D130" s="222">
        <v>1392</v>
      </c>
      <c r="E130" s="222">
        <v>2577</v>
      </c>
      <c r="F130" s="104">
        <f t="shared" ref="F130:F145" si="8">E130/$E$147*100</f>
        <v>9.2988849998195793</v>
      </c>
      <c r="G130" s="222">
        <v>1470</v>
      </c>
      <c r="H130" s="222">
        <v>589</v>
      </c>
      <c r="I130" s="103">
        <f t="shared" si="6"/>
        <v>75.306122448979593</v>
      </c>
      <c r="J130" s="225">
        <f t="shared" si="7"/>
        <v>337.52122241086585</v>
      </c>
    </row>
    <row r="131" spans="2:10" x14ac:dyDescent="0.25">
      <c r="B131" s="340" t="s">
        <v>338</v>
      </c>
      <c r="C131" s="222">
        <v>809</v>
      </c>
      <c r="D131" s="222">
        <v>1040</v>
      </c>
      <c r="E131" s="222">
        <v>1849</v>
      </c>
      <c r="F131" s="104">
        <f t="shared" si="8"/>
        <v>6.6719590084076064</v>
      </c>
      <c r="G131" s="222">
        <v>1028</v>
      </c>
      <c r="H131" s="222">
        <v>462</v>
      </c>
      <c r="I131" s="103">
        <f t="shared" si="6"/>
        <v>79.863813229571988</v>
      </c>
      <c r="J131" s="225">
        <f t="shared" si="7"/>
        <v>300.2164502164502</v>
      </c>
    </row>
    <row r="132" spans="2:10" x14ac:dyDescent="0.25">
      <c r="B132" s="340" t="s">
        <v>330</v>
      </c>
      <c r="C132" s="222">
        <v>774</v>
      </c>
      <c r="D132" s="222">
        <v>922</v>
      </c>
      <c r="E132" s="222">
        <v>1699</v>
      </c>
      <c r="F132" s="104">
        <f t="shared" si="8"/>
        <v>6.1306967849023923</v>
      </c>
      <c r="G132" s="222">
        <v>1066</v>
      </c>
      <c r="H132" s="222">
        <v>515</v>
      </c>
      <c r="I132" s="103">
        <f t="shared" si="6"/>
        <v>59.380863039399621</v>
      </c>
      <c r="J132" s="225">
        <f t="shared" si="7"/>
        <v>229.90291262135921</v>
      </c>
    </row>
    <row r="133" spans="2:10" x14ac:dyDescent="0.25">
      <c r="B133" s="442" t="s">
        <v>1343</v>
      </c>
      <c r="C133" s="259">
        <v>517</v>
      </c>
      <c r="D133" s="259">
        <v>617</v>
      </c>
      <c r="E133" s="259">
        <v>1129</v>
      </c>
      <c r="F133" s="104">
        <f t="shared" si="8"/>
        <v>4.0739003355825787</v>
      </c>
      <c r="G133" s="222">
        <v>1235</v>
      </c>
      <c r="H133" s="222">
        <v>982</v>
      </c>
      <c r="I133" s="103">
        <f t="shared" si="6"/>
        <v>-8.5829959514170042</v>
      </c>
      <c r="J133" s="225">
        <f t="shared" si="7"/>
        <v>14.969450101832994</v>
      </c>
    </row>
    <row r="134" spans="2:10" x14ac:dyDescent="0.25">
      <c r="B134" s="340" t="s">
        <v>325</v>
      </c>
      <c r="C134" s="222">
        <v>448</v>
      </c>
      <c r="D134" s="222">
        <v>639</v>
      </c>
      <c r="E134" s="222">
        <v>1089</v>
      </c>
      <c r="F134" s="104">
        <f t="shared" si="8"/>
        <v>3.9295637426478547</v>
      </c>
      <c r="G134" s="222">
        <v>869</v>
      </c>
      <c r="H134" s="222">
        <v>717</v>
      </c>
      <c r="I134" s="103">
        <f t="shared" si="6"/>
        <v>25.316455696202532</v>
      </c>
      <c r="J134" s="225">
        <f t="shared" si="7"/>
        <v>51.88284518828452</v>
      </c>
    </row>
    <row r="135" spans="2:10" x14ac:dyDescent="0.25">
      <c r="B135" s="340" t="s">
        <v>301</v>
      </c>
      <c r="C135" s="222">
        <v>569</v>
      </c>
      <c r="D135" s="222">
        <v>509</v>
      </c>
      <c r="E135" s="222">
        <v>1075</v>
      </c>
      <c r="F135" s="104">
        <f t="shared" si="8"/>
        <v>3.8790459351207014</v>
      </c>
      <c r="G135" s="222">
        <v>356</v>
      </c>
      <c r="H135" s="222">
        <v>22</v>
      </c>
      <c r="I135" s="103">
        <f t="shared" si="6"/>
        <v>201.96629213483149</v>
      </c>
      <c r="J135" s="225">
        <f t="shared" si="7"/>
        <v>4786.3636363636369</v>
      </c>
    </row>
    <row r="136" spans="2:10" x14ac:dyDescent="0.25">
      <c r="B136" s="340" t="s">
        <v>317</v>
      </c>
      <c r="C136" s="222">
        <v>484</v>
      </c>
      <c r="D136" s="222">
        <v>540</v>
      </c>
      <c r="E136" s="222">
        <v>1017</v>
      </c>
      <c r="F136" s="104">
        <f t="shared" si="8"/>
        <v>3.6697578753653524</v>
      </c>
      <c r="G136" s="222">
        <v>735</v>
      </c>
      <c r="H136" s="222">
        <v>649</v>
      </c>
      <c r="I136" s="103">
        <f t="shared" si="6"/>
        <v>38.367346938775512</v>
      </c>
      <c r="J136" s="225">
        <f t="shared" si="7"/>
        <v>56.70261941448382</v>
      </c>
    </row>
    <row r="137" spans="2:10" x14ac:dyDescent="0.25">
      <c r="B137" s="340" t="s">
        <v>291</v>
      </c>
      <c r="C137" s="222">
        <v>397</v>
      </c>
      <c r="D137" s="222">
        <v>377</v>
      </c>
      <c r="E137" s="222">
        <v>771</v>
      </c>
      <c r="F137" s="104">
        <f t="shared" si="8"/>
        <v>2.7820878288168007</v>
      </c>
      <c r="G137" s="222">
        <v>324</v>
      </c>
      <c r="H137" s="222">
        <v>39</v>
      </c>
      <c r="I137" s="103">
        <f t="shared" si="6"/>
        <v>137.96296296296296</v>
      </c>
      <c r="J137" s="225">
        <f t="shared" si="7"/>
        <v>1876.9230769230769</v>
      </c>
    </row>
    <row r="138" spans="2:10" x14ac:dyDescent="0.25">
      <c r="B138" s="340" t="s">
        <v>319</v>
      </c>
      <c r="C138" s="222">
        <v>234</v>
      </c>
      <c r="D138" s="222">
        <v>498</v>
      </c>
      <c r="E138" s="222">
        <v>731</v>
      </c>
      <c r="F138" s="104">
        <f t="shared" si="8"/>
        <v>2.6377512358820772</v>
      </c>
      <c r="G138" s="222">
        <v>612</v>
      </c>
      <c r="H138" s="222">
        <v>396</v>
      </c>
      <c r="I138" s="103">
        <f t="shared" si="6"/>
        <v>19.444444444444446</v>
      </c>
      <c r="J138" s="225">
        <f t="shared" si="7"/>
        <v>84.595959595959584</v>
      </c>
    </row>
    <row r="139" spans="2:10" x14ac:dyDescent="0.25">
      <c r="B139" s="340" t="s">
        <v>336</v>
      </c>
      <c r="C139" s="222">
        <v>304</v>
      </c>
      <c r="D139" s="222">
        <v>347</v>
      </c>
      <c r="E139" s="222">
        <v>654</v>
      </c>
      <c r="F139" s="104">
        <f t="shared" si="8"/>
        <v>2.3599032944827338</v>
      </c>
      <c r="G139" s="222">
        <v>593</v>
      </c>
      <c r="H139" s="222">
        <v>622</v>
      </c>
      <c r="I139" s="103">
        <f t="shared" si="6"/>
        <v>10.286677908937605</v>
      </c>
      <c r="J139" s="225">
        <f t="shared" si="7"/>
        <v>5.144694533762058</v>
      </c>
    </row>
    <row r="140" spans="2:10" x14ac:dyDescent="0.25">
      <c r="B140" s="340" t="s">
        <v>298</v>
      </c>
      <c r="C140" s="222">
        <v>370</v>
      </c>
      <c r="D140" s="222">
        <v>278</v>
      </c>
      <c r="E140" s="222">
        <v>647</v>
      </c>
      <c r="F140" s="104">
        <f t="shared" si="8"/>
        <v>2.334644390719157</v>
      </c>
      <c r="G140" s="222">
        <v>273</v>
      </c>
      <c r="H140" s="222">
        <v>115</v>
      </c>
      <c r="I140" s="103">
        <f t="shared" si="6"/>
        <v>136.99633699633699</v>
      </c>
      <c r="J140" s="225">
        <f t="shared" si="7"/>
        <v>462.60869565217388</v>
      </c>
    </row>
    <row r="141" spans="2:10" x14ac:dyDescent="0.25">
      <c r="B141" s="340" t="s">
        <v>259</v>
      </c>
      <c r="C141" s="222">
        <v>307</v>
      </c>
      <c r="D141" s="222">
        <v>291</v>
      </c>
      <c r="E141" s="222">
        <v>593</v>
      </c>
      <c r="F141" s="104">
        <f t="shared" si="8"/>
        <v>2.1397899902572801</v>
      </c>
      <c r="G141" s="222">
        <v>576</v>
      </c>
      <c r="H141" s="222">
        <v>575</v>
      </c>
      <c r="I141" s="103">
        <f t="shared" si="6"/>
        <v>2.9513888888888888</v>
      </c>
      <c r="J141" s="225">
        <f t="shared" si="7"/>
        <v>3.1304347826086958</v>
      </c>
    </row>
    <row r="142" spans="2:10" x14ac:dyDescent="0.25">
      <c r="B142" s="340" t="s">
        <v>246</v>
      </c>
      <c r="C142" s="222">
        <v>254</v>
      </c>
      <c r="D142" s="222">
        <v>324</v>
      </c>
      <c r="E142" s="222">
        <v>580</v>
      </c>
      <c r="F142" s="104">
        <f t="shared" si="8"/>
        <v>2.0928805975534948</v>
      </c>
      <c r="G142" s="222">
        <v>530</v>
      </c>
      <c r="H142" s="222">
        <v>434</v>
      </c>
      <c r="I142" s="103">
        <f t="shared" si="6"/>
        <v>9.433962264150944</v>
      </c>
      <c r="J142" s="225">
        <f t="shared" si="7"/>
        <v>33.640552995391701</v>
      </c>
    </row>
    <row r="143" spans="2:10" x14ac:dyDescent="0.25">
      <c r="B143" s="340" t="s">
        <v>337</v>
      </c>
      <c r="C143" s="222">
        <v>264</v>
      </c>
      <c r="D143" s="222">
        <v>259</v>
      </c>
      <c r="E143" s="222">
        <v>522</v>
      </c>
      <c r="F143" s="104">
        <f t="shared" si="8"/>
        <v>1.8835925377981451</v>
      </c>
      <c r="G143" s="222">
        <v>599</v>
      </c>
      <c r="H143" s="222">
        <v>576</v>
      </c>
      <c r="I143" s="103">
        <f t="shared" si="6"/>
        <v>-12.85475792988314</v>
      </c>
      <c r="J143" s="225">
        <f t="shared" si="7"/>
        <v>-9.375</v>
      </c>
    </row>
    <row r="144" spans="2:10" x14ac:dyDescent="0.25">
      <c r="B144" s="340" t="s">
        <v>254</v>
      </c>
      <c r="C144" s="222">
        <v>237</v>
      </c>
      <c r="D144" s="222">
        <v>240</v>
      </c>
      <c r="E144" s="222">
        <v>483</v>
      </c>
      <c r="F144" s="104">
        <f t="shared" si="8"/>
        <v>1.7428643596867897</v>
      </c>
      <c r="G144" s="222">
        <v>294</v>
      </c>
      <c r="H144" s="222">
        <v>209</v>
      </c>
      <c r="I144" s="103">
        <f t="shared" si="6"/>
        <v>64.285714285714292</v>
      </c>
      <c r="J144" s="225">
        <f t="shared" si="7"/>
        <v>131.10047846889952</v>
      </c>
    </row>
    <row r="145" spans="2:10" x14ac:dyDescent="0.25">
      <c r="B145" s="340" t="s">
        <v>256</v>
      </c>
      <c r="C145" s="222">
        <v>236</v>
      </c>
      <c r="D145" s="222">
        <v>246</v>
      </c>
      <c r="E145" s="222">
        <v>480</v>
      </c>
      <c r="F145" s="104">
        <f t="shared" si="8"/>
        <v>1.7320391152166854</v>
      </c>
      <c r="G145" s="222">
        <v>487</v>
      </c>
      <c r="H145" s="222">
        <v>480</v>
      </c>
      <c r="I145" s="103">
        <f t="shared" si="6"/>
        <v>-1.4373716632443532</v>
      </c>
      <c r="J145" s="225">
        <f t="shared" si="7"/>
        <v>0</v>
      </c>
    </row>
    <row r="146" spans="2:10" s="19" customFormat="1" x14ac:dyDescent="0.25">
      <c r="B146" s="111" t="s">
        <v>944</v>
      </c>
      <c r="C146" s="252">
        <v>4559</v>
      </c>
      <c r="D146" s="252">
        <v>4086</v>
      </c>
      <c r="E146" s="252">
        <v>8643</v>
      </c>
      <c r="F146" s="158">
        <v>31.187529318370437</v>
      </c>
      <c r="G146" s="252">
        <v>5656</v>
      </c>
      <c r="H146" s="252">
        <v>3446</v>
      </c>
      <c r="I146" s="901">
        <f t="shared" si="6"/>
        <v>52.811173974540317</v>
      </c>
      <c r="J146" s="902">
        <f t="shared" si="7"/>
        <v>150.81253627394079</v>
      </c>
    </row>
    <row r="147" spans="2:10" ht="18.75" customHeight="1" x14ac:dyDescent="0.25">
      <c r="B147" s="110" t="s">
        <v>1415</v>
      </c>
      <c r="C147" s="223">
        <v>13639</v>
      </c>
      <c r="D147" s="223">
        <v>14079</v>
      </c>
      <c r="E147" s="223">
        <v>27713</v>
      </c>
      <c r="F147" s="100">
        <v>100</v>
      </c>
      <c r="G147" s="223">
        <v>19756</v>
      </c>
      <c r="H147" s="223">
        <v>13231</v>
      </c>
      <c r="I147" s="100">
        <f t="shared" si="6"/>
        <v>40.276371735169064</v>
      </c>
      <c r="J147" s="228">
        <f t="shared" si="7"/>
        <v>109.45506764416899</v>
      </c>
    </row>
    <row r="148" spans="2:10" x14ac:dyDescent="0.25">
      <c r="B148" s="26" t="s">
        <v>1416</v>
      </c>
      <c r="D148" s="900"/>
    </row>
    <row r="150" spans="2:10" x14ac:dyDescent="0.25">
      <c r="B150" s="84" t="s">
        <v>945</v>
      </c>
    </row>
    <row r="151" spans="2:10" x14ac:dyDescent="0.25">
      <c r="B151" s="9" t="s">
        <v>946</v>
      </c>
    </row>
    <row r="152" spans="2:10" x14ac:dyDescent="0.25">
      <c r="B152" s="160" t="s">
        <v>1344</v>
      </c>
      <c r="C152" s="200" t="s">
        <v>929</v>
      </c>
      <c r="D152" s="200" t="s">
        <v>930</v>
      </c>
      <c r="E152" s="200" t="s">
        <v>932</v>
      </c>
      <c r="F152" s="200" t="s">
        <v>931</v>
      </c>
      <c r="G152" s="200" t="s">
        <v>522</v>
      </c>
      <c r="H152" s="200" t="s">
        <v>48</v>
      </c>
    </row>
    <row r="153" spans="2:10" x14ac:dyDescent="0.25">
      <c r="B153" s="437" t="s">
        <v>255</v>
      </c>
      <c r="C153" s="350"/>
      <c r="D153" s="350"/>
      <c r="E153" s="350"/>
      <c r="F153" s="350"/>
      <c r="G153" s="350"/>
      <c r="H153" s="350"/>
    </row>
    <row r="154" spans="2:10" ht="15" customHeight="1" x14ac:dyDescent="0.25">
      <c r="B154" s="340" t="s">
        <v>532</v>
      </c>
      <c r="C154" s="222">
        <v>497</v>
      </c>
      <c r="D154" s="222">
        <v>358</v>
      </c>
      <c r="E154" s="222">
        <v>911</v>
      </c>
      <c r="F154" s="222">
        <v>630</v>
      </c>
      <c r="G154" s="222">
        <v>213</v>
      </c>
      <c r="H154" s="222">
        <v>2612</v>
      </c>
    </row>
    <row r="155" spans="2:10" ht="15" customHeight="1" x14ac:dyDescent="0.25">
      <c r="B155" s="340" t="s">
        <v>533</v>
      </c>
      <c r="C155" s="222">
        <v>88</v>
      </c>
      <c r="D155" s="222">
        <v>11</v>
      </c>
      <c r="E155" s="222">
        <v>112</v>
      </c>
      <c r="F155" s="222">
        <v>122</v>
      </c>
      <c r="G155" s="222">
        <v>178</v>
      </c>
      <c r="H155" s="222">
        <v>520</v>
      </c>
    </row>
    <row r="156" spans="2:10" ht="15" customHeight="1" x14ac:dyDescent="0.25">
      <c r="B156" s="432" t="s">
        <v>1345</v>
      </c>
      <c r="C156" s="260">
        <v>599</v>
      </c>
      <c r="D156" s="260">
        <v>373</v>
      </c>
      <c r="E156" s="260">
        <v>1042</v>
      </c>
      <c r="F156" s="260">
        <v>758</v>
      </c>
      <c r="G156" s="260">
        <v>398</v>
      </c>
      <c r="H156" s="260">
        <v>3176</v>
      </c>
    </row>
    <row r="157" spans="2:10" s="19" customFormat="1" ht="15" customHeight="1" x14ac:dyDescent="0.25">
      <c r="B157" s="433" t="s">
        <v>1346</v>
      </c>
      <c r="C157" s="261">
        <v>14.691151919866444</v>
      </c>
      <c r="D157" s="261">
        <v>2.9490616621983912</v>
      </c>
      <c r="E157" s="261">
        <v>10.748560460652591</v>
      </c>
      <c r="F157" s="261">
        <v>16.094986807387862</v>
      </c>
      <c r="G157" s="261">
        <v>44.723618090452263</v>
      </c>
      <c r="H157" s="261">
        <v>16.3727959697733</v>
      </c>
    </row>
    <row r="158" spans="2:10" s="19" customFormat="1" ht="15" customHeight="1" x14ac:dyDescent="0.25">
      <c r="B158" s="438" t="s">
        <v>329</v>
      </c>
      <c r="C158" s="342"/>
      <c r="D158" s="342"/>
      <c r="E158" s="342"/>
      <c r="F158" s="342"/>
      <c r="G158" s="342"/>
      <c r="H158" s="342"/>
    </row>
    <row r="159" spans="2:10" ht="15" customHeight="1" x14ac:dyDescent="0.25">
      <c r="B159" s="340" t="s">
        <v>532</v>
      </c>
      <c r="C159" s="222">
        <v>398</v>
      </c>
      <c r="D159" s="222">
        <v>346</v>
      </c>
      <c r="E159" s="222">
        <v>1108</v>
      </c>
      <c r="F159" s="222">
        <v>525</v>
      </c>
      <c r="G159" s="222">
        <v>81</v>
      </c>
      <c r="H159" s="222">
        <v>2452</v>
      </c>
    </row>
    <row r="160" spans="2:10" ht="15" customHeight="1" x14ac:dyDescent="0.25">
      <c r="B160" s="340" t="s">
        <v>533</v>
      </c>
      <c r="C160" s="222">
        <v>36</v>
      </c>
      <c r="D160" s="222">
        <v>4</v>
      </c>
      <c r="E160" s="222">
        <v>20</v>
      </c>
      <c r="F160" s="222">
        <v>25</v>
      </c>
      <c r="G160" s="222">
        <v>14</v>
      </c>
      <c r="H160" s="222">
        <v>94</v>
      </c>
    </row>
    <row r="161" spans="2:8" ht="15" customHeight="1" x14ac:dyDescent="0.25">
      <c r="B161" s="432" t="s">
        <v>1345</v>
      </c>
      <c r="C161" s="222">
        <v>438</v>
      </c>
      <c r="D161" s="222">
        <v>350</v>
      </c>
      <c r="E161" s="222">
        <v>1139</v>
      </c>
      <c r="F161" s="222">
        <v>558</v>
      </c>
      <c r="G161" s="222">
        <v>98</v>
      </c>
      <c r="H161" s="222">
        <v>2577</v>
      </c>
    </row>
    <row r="162" spans="2:8" ht="15" customHeight="1" x14ac:dyDescent="0.25">
      <c r="B162" s="432" t="s">
        <v>1346</v>
      </c>
      <c r="C162" s="262">
        <v>8.2191780821917799</v>
      </c>
      <c r="D162" s="262">
        <v>1.1428571428571428</v>
      </c>
      <c r="E162" s="262">
        <v>1.755926251097454</v>
      </c>
      <c r="F162" s="262">
        <v>4.4802867383512543</v>
      </c>
      <c r="G162" s="262">
        <v>14.285714285714285</v>
      </c>
      <c r="H162" s="262">
        <v>3.6476523088863018</v>
      </c>
    </row>
    <row r="163" spans="2:8" ht="15" customHeight="1" x14ac:dyDescent="0.25">
      <c r="B163" s="438" t="s">
        <v>330</v>
      </c>
      <c r="C163" s="342"/>
      <c r="D163" s="342"/>
      <c r="E163" s="342"/>
      <c r="F163" s="342"/>
      <c r="G163" s="342"/>
      <c r="H163" s="342"/>
    </row>
    <row r="164" spans="2:8" ht="15" customHeight="1" x14ac:dyDescent="0.25">
      <c r="B164" s="340" t="s">
        <v>532</v>
      </c>
      <c r="C164" s="222">
        <v>222</v>
      </c>
      <c r="D164" s="222">
        <v>200</v>
      </c>
      <c r="E164" s="222">
        <v>776</v>
      </c>
      <c r="F164" s="222">
        <v>374</v>
      </c>
      <c r="G164" s="222">
        <v>58</v>
      </c>
      <c r="H164" s="222">
        <v>1624</v>
      </c>
    </row>
    <row r="165" spans="2:8" ht="15" customHeight="1" x14ac:dyDescent="0.25">
      <c r="B165" s="340" t="s">
        <v>533</v>
      </c>
      <c r="C165" s="222">
        <v>28</v>
      </c>
      <c r="D165" s="222">
        <v>4</v>
      </c>
      <c r="E165" s="222">
        <v>8</v>
      </c>
      <c r="F165" s="222">
        <v>13</v>
      </c>
      <c r="G165" s="222">
        <v>5</v>
      </c>
      <c r="H165" s="222">
        <v>55</v>
      </c>
    </row>
    <row r="166" spans="2:8" ht="15" customHeight="1" x14ac:dyDescent="0.25">
      <c r="B166" s="432" t="s">
        <v>1345</v>
      </c>
      <c r="C166" s="222">
        <v>254</v>
      </c>
      <c r="D166" s="222">
        <v>204</v>
      </c>
      <c r="E166" s="222">
        <v>787</v>
      </c>
      <c r="F166" s="222">
        <v>390</v>
      </c>
      <c r="G166" s="222">
        <v>66</v>
      </c>
      <c r="H166" s="222">
        <v>1698</v>
      </c>
    </row>
    <row r="167" spans="2:8" s="19" customFormat="1" ht="15" customHeight="1" x14ac:dyDescent="0.25">
      <c r="B167" s="433" t="s">
        <v>1346</v>
      </c>
      <c r="C167" s="263">
        <v>11.023622047244094</v>
      </c>
      <c r="D167" s="263">
        <v>1.9607843137254901</v>
      </c>
      <c r="E167" s="263">
        <v>1.0165184243964422</v>
      </c>
      <c r="F167" s="263">
        <v>3.3333333333333335</v>
      </c>
      <c r="G167" s="263">
        <v>7.5757575757575761</v>
      </c>
      <c r="H167" s="263">
        <v>3.2391048292108362</v>
      </c>
    </row>
    <row r="168" spans="2:8" s="19" customFormat="1" ht="15" customHeight="1" x14ac:dyDescent="0.25">
      <c r="B168" s="438" t="s">
        <v>338</v>
      </c>
      <c r="C168" s="342"/>
      <c r="D168" s="342"/>
      <c r="E168" s="342"/>
      <c r="F168" s="342"/>
      <c r="G168" s="342"/>
      <c r="H168" s="342"/>
    </row>
    <row r="169" spans="2:8" ht="15" customHeight="1" x14ac:dyDescent="0.25">
      <c r="B169" s="340" t="s">
        <v>532</v>
      </c>
      <c r="C169" s="222">
        <v>196</v>
      </c>
      <c r="D169" s="222">
        <v>176</v>
      </c>
      <c r="E169" s="222">
        <v>745</v>
      </c>
      <c r="F169" s="222">
        <v>185</v>
      </c>
      <c r="G169" s="222">
        <v>37</v>
      </c>
      <c r="H169" s="222">
        <v>1337</v>
      </c>
    </row>
    <row r="170" spans="2:8" ht="15" customHeight="1" x14ac:dyDescent="0.25">
      <c r="B170" s="340" t="s">
        <v>533</v>
      </c>
      <c r="C170" s="222">
        <v>90</v>
      </c>
      <c r="D170" s="222">
        <v>29</v>
      </c>
      <c r="E170" s="222">
        <v>226</v>
      </c>
      <c r="F170" s="222">
        <v>115</v>
      </c>
      <c r="G170" s="222">
        <v>36</v>
      </c>
      <c r="H170" s="222">
        <v>495</v>
      </c>
    </row>
    <row r="171" spans="2:8" ht="15" customHeight="1" x14ac:dyDescent="0.25">
      <c r="B171" s="432" t="s">
        <v>1345</v>
      </c>
      <c r="C171" s="222">
        <v>289</v>
      </c>
      <c r="D171" s="222">
        <v>209</v>
      </c>
      <c r="E171" s="222">
        <v>979</v>
      </c>
      <c r="F171" s="222">
        <v>306</v>
      </c>
      <c r="G171" s="222">
        <v>73</v>
      </c>
      <c r="H171" s="222">
        <v>1844</v>
      </c>
    </row>
    <row r="172" spans="2:8" s="19" customFormat="1" ht="15" customHeight="1" x14ac:dyDescent="0.25">
      <c r="B172" s="433" t="s">
        <v>1346</v>
      </c>
      <c r="C172" s="263">
        <v>31.141868512110726</v>
      </c>
      <c r="D172" s="263">
        <v>13.875598086124402</v>
      </c>
      <c r="E172" s="263">
        <v>23.084780388151174</v>
      </c>
      <c r="F172" s="263">
        <v>37.58169934640523</v>
      </c>
      <c r="G172" s="263">
        <v>49.315068493150683</v>
      </c>
      <c r="H172" s="263">
        <v>26.843817787418654</v>
      </c>
    </row>
    <row r="173" spans="2:8" s="19" customFormat="1" ht="15" customHeight="1" x14ac:dyDescent="0.25">
      <c r="B173" s="439" t="s">
        <v>895</v>
      </c>
      <c r="C173" s="343"/>
      <c r="D173" s="343"/>
      <c r="E173" s="343"/>
      <c r="F173" s="343"/>
      <c r="G173" s="343"/>
      <c r="H173" s="343"/>
    </row>
    <row r="174" spans="2:8" ht="15" customHeight="1" x14ac:dyDescent="0.25">
      <c r="B174" s="340" t="s">
        <v>532</v>
      </c>
      <c r="C174" s="222">
        <v>225</v>
      </c>
      <c r="D174" s="222">
        <v>201</v>
      </c>
      <c r="E174" s="222">
        <v>274</v>
      </c>
      <c r="F174" s="222">
        <v>242</v>
      </c>
      <c r="G174" s="222">
        <v>46</v>
      </c>
      <c r="H174" s="222">
        <v>987</v>
      </c>
    </row>
    <row r="175" spans="2:8" ht="15" customHeight="1" x14ac:dyDescent="0.25">
      <c r="B175" s="340" t="s">
        <v>533</v>
      </c>
      <c r="C175" s="222">
        <v>47</v>
      </c>
      <c r="D175" s="222">
        <v>6</v>
      </c>
      <c r="E175" s="222">
        <v>16</v>
      </c>
      <c r="F175" s="222">
        <v>7</v>
      </c>
      <c r="G175" s="222">
        <v>14</v>
      </c>
      <c r="H175" s="222">
        <v>91</v>
      </c>
    </row>
    <row r="176" spans="2:8" ht="15" customHeight="1" x14ac:dyDescent="0.25">
      <c r="B176" s="432" t="s">
        <v>1345</v>
      </c>
      <c r="C176" s="222">
        <v>280</v>
      </c>
      <c r="D176" s="222">
        <v>216</v>
      </c>
      <c r="E176" s="222">
        <v>303</v>
      </c>
      <c r="F176" s="259">
        <v>438</v>
      </c>
      <c r="G176" s="222">
        <v>63</v>
      </c>
      <c r="H176" s="222">
        <v>1124</v>
      </c>
    </row>
    <row r="177" spans="2:10" s="19" customFormat="1" ht="15" customHeight="1" x14ac:dyDescent="0.25">
      <c r="B177" s="433" t="s">
        <v>1346</v>
      </c>
      <c r="C177" s="263">
        <v>16.785714285714285</v>
      </c>
      <c r="D177" s="263">
        <v>2.7777777777777777</v>
      </c>
      <c r="E177" s="263">
        <v>5.2805280528052805</v>
      </c>
      <c r="F177" s="263">
        <v>1.5981735159817352</v>
      </c>
      <c r="G177" s="263">
        <v>22.222222222222221</v>
      </c>
      <c r="H177" s="263">
        <v>8.0960854092526695</v>
      </c>
    </row>
    <row r="178" spans="2:10" s="19" customFormat="1" ht="15" customHeight="1" x14ac:dyDescent="0.25">
      <c r="B178" s="440" t="s">
        <v>325</v>
      </c>
      <c r="C178" s="344"/>
      <c r="D178" s="344"/>
      <c r="E178" s="344"/>
      <c r="F178" s="344"/>
      <c r="G178" s="344"/>
      <c r="H178" s="344"/>
    </row>
    <row r="179" spans="2:10" ht="15" customHeight="1" x14ac:dyDescent="0.25">
      <c r="B179" s="434" t="s">
        <v>532</v>
      </c>
      <c r="C179" s="222">
        <v>143</v>
      </c>
      <c r="D179" s="222">
        <v>131</v>
      </c>
      <c r="E179" s="222">
        <v>403</v>
      </c>
      <c r="F179" s="222">
        <v>237</v>
      </c>
      <c r="G179" s="222">
        <v>63</v>
      </c>
      <c r="H179" s="222">
        <v>966</v>
      </c>
    </row>
    <row r="180" spans="2:10" ht="15" customHeight="1" x14ac:dyDescent="0.25">
      <c r="B180" s="434" t="s">
        <v>533</v>
      </c>
      <c r="C180" s="222">
        <v>38</v>
      </c>
      <c r="D180" s="222">
        <v>11</v>
      </c>
      <c r="E180" s="222">
        <v>28</v>
      </c>
      <c r="F180" s="222">
        <v>17</v>
      </c>
      <c r="G180" s="222">
        <v>13</v>
      </c>
      <c r="H180" s="222">
        <v>118</v>
      </c>
    </row>
    <row r="181" spans="2:10" ht="15" customHeight="1" x14ac:dyDescent="0.25">
      <c r="B181" s="432" t="s">
        <v>1345</v>
      </c>
      <c r="C181" s="222">
        <v>185</v>
      </c>
      <c r="D181" s="222">
        <v>142</v>
      </c>
      <c r="E181" s="222">
        <v>434</v>
      </c>
      <c r="F181" s="259">
        <v>438</v>
      </c>
      <c r="G181" s="222">
        <v>76</v>
      </c>
      <c r="H181" s="222">
        <v>1093</v>
      </c>
    </row>
    <row r="182" spans="2:10" s="19" customFormat="1" ht="15" customHeight="1" x14ac:dyDescent="0.25">
      <c r="B182" s="433" t="s">
        <v>1346</v>
      </c>
      <c r="C182" s="263">
        <v>20.54054054054054</v>
      </c>
      <c r="D182" s="263">
        <v>7.7464788732394361</v>
      </c>
      <c r="E182" s="263">
        <v>6.4516129032258061</v>
      </c>
      <c r="F182" s="263">
        <v>3.8812785388127851</v>
      </c>
      <c r="G182" s="263">
        <v>17.105263157894736</v>
      </c>
      <c r="H182" s="263">
        <v>10.79597438243367</v>
      </c>
    </row>
    <row r="183" spans="2:10" s="19" customFormat="1" ht="15" customHeight="1" x14ac:dyDescent="0.25">
      <c r="B183" s="441" t="s">
        <v>1417</v>
      </c>
      <c r="C183" s="345"/>
      <c r="D183" s="345"/>
      <c r="E183" s="345"/>
      <c r="F183" s="345"/>
      <c r="G183" s="345"/>
      <c r="H183" s="345"/>
    </row>
    <row r="184" spans="2:10" ht="15" customHeight="1" x14ac:dyDescent="0.25">
      <c r="B184" s="434" t="s">
        <v>532</v>
      </c>
      <c r="C184" s="222">
        <v>3720</v>
      </c>
      <c r="D184" s="222">
        <v>3034</v>
      </c>
      <c r="E184" s="222">
        <v>10947</v>
      </c>
      <c r="F184" s="222">
        <v>4742</v>
      </c>
      <c r="G184" s="222">
        <v>1380</v>
      </c>
      <c r="H184" s="222">
        <v>23837</v>
      </c>
    </row>
    <row r="185" spans="2:10" x14ac:dyDescent="0.25">
      <c r="B185" s="434" t="s">
        <v>533</v>
      </c>
      <c r="C185" s="222">
        <v>1052</v>
      </c>
      <c r="D185" s="222">
        <v>173</v>
      </c>
      <c r="E185" s="222">
        <v>956</v>
      </c>
      <c r="F185" s="222">
        <v>791</v>
      </c>
      <c r="G185" s="222">
        <v>558</v>
      </c>
      <c r="H185" s="222">
        <v>3523</v>
      </c>
    </row>
    <row r="186" spans="2:10" x14ac:dyDescent="0.25">
      <c r="B186" s="432" t="s">
        <v>1345</v>
      </c>
      <c r="C186" s="259">
        <v>4883</v>
      </c>
      <c r="D186" s="259">
        <v>3246</v>
      </c>
      <c r="E186" s="259">
        <v>12011</v>
      </c>
      <c r="F186" s="259">
        <v>5604</v>
      </c>
      <c r="G186" s="259">
        <v>1965</v>
      </c>
      <c r="H186" s="259">
        <v>27716</v>
      </c>
    </row>
    <row r="187" spans="2:10" x14ac:dyDescent="0.25">
      <c r="B187" s="435" t="s">
        <v>1346</v>
      </c>
      <c r="C187" s="436">
        <v>21.544132705304119</v>
      </c>
      <c r="D187" s="436">
        <v>5.3296364756623538</v>
      </c>
      <c r="E187" s="436">
        <v>7.9593705769711098</v>
      </c>
      <c r="F187" s="436">
        <v>14.114917915774447</v>
      </c>
      <c r="G187" s="436">
        <v>28.396946564885496</v>
      </c>
      <c r="H187" s="436">
        <v>12.711069418386492</v>
      </c>
    </row>
    <row r="188" spans="2:10" x14ac:dyDescent="0.25">
      <c r="B188" s="26" t="s">
        <v>1416</v>
      </c>
    </row>
    <row r="190" spans="2:10" x14ac:dyDescent="0.25">
      <c r="B190" s="9" t="s">
        <v>951</v>
      </c>
    </row>
    <row r="191" spans="2:10" s="9" customFormat="1" x14ac:dyDescent="0.25">
      <c r="B191" s="9" t="s">
        <v>952</v>
      </c>
    </row>
    <row r="192" spans="2:10" ht="16.5" customHeight="1" x14ac:dyDescent="0.25">
      <c r="B192" s="159"/>
      <c r="C192" s="1073" t="s">
        <v>839</v>
      </c>
      <c r="D192" s="1074"/>
      <c r="E192" s="1074"/>
      <c r="F192" s="1074"/>
      <c r="G192" s="1075"/>
      <c r="H192" s="428"/>
      <c r="I192" s="198"/>
      <c r="J192" s="198"/>
    </row>
    <row r="193" spans="2:10" ht="0.75" customHeight="1" x14ac:dyDescent="0.25">
      <c r="B193" s="427" t="s">
        <v>1421</v>
      </c>
      <c r="C193" s="400" t="s">
        <v>1422</v>
      </c>
      <c r="D193" s="27" t="s">
        <v>1423</v>
      </c>
      <c r="E193" s="27" t="s">
        <v>1424</v>
      </c>
      <c r="F193" s="27" t="s">
        <v>1428</v>
      </c>
      <c r="G193" s="401" t="s">
        <v>1429</v>
      </c>
      <c r="H193" s="349" t="s">
        <v>1430</v>
      </c>
      <c r="I193" s="349" t="s">
        <v>1431</v>
      </c>
      <c r="J193" s="349" t="s">
        <v>1432</v>
      </c>
    </row>
    <row r="194" spans="2:10" ht="51.75" x14ac:dyDescent="0.25">
      <c r="B194" s="427" t="s">
        <v>1418</v>
      </c>
      <c r="C194" s="429" t="s">
        <v>196</v>
      </c>
      <c r="D194" s="430" t="s">
        <v>193</v>
      </c>
      <c r="E194" s="430" t="s">
        <v>194</v>
      </c>
      <c r="F194" s="430" t="s">
        <v>195</v>
      </c>
      <c r="G194" s="431" t="s">
        <v>846</v>
      </c>
      <c r="H194" s="348" t="s">
        <v>840</v>
      </c>
      <c r="I194" s="348" t="s">
        <v>841</v>
      </c>
      <c r="J194" s="348" t="s">
        <v>584</v>
      </c>
    </row>
    <row r="195" spans="2:10" x14ac:dyDescent="0.25">
      <c r="B195" s="910" t="s">
        <v>659</v>
      </c>
      <c r="C195" s="42">
        <v>33701</v>
      </c>
      <c r="D195" s="42">
        <v>759</v>
      </c>
      <c r="E195" s="42">
        <v>4057</v>
      </c>
      <c r="F195" s="42">
        <v>3711</v>
      </c>
      <c r="G195" s="42">
        <v>647</v>
      </c>
      <c r="H195" s="903">
        <v>1210</v>
      </c>
      <c r="I195" s="221">
        <v>773</v>
      </c>
      <c r="J195" s="42">
        <f>SUM(Table58[[#This Row],[Column2]:[Column8]])</f>
        <v>44858</v>
      </c>
    </row>
    <row r="196" spans="2:10" x14ac:dyDescent="0.25">
      <c r="B196" s="911" t="s">
        <v>245</v>
      </c>
      <c r="C196" s="905">
        <v>23127</v>
      </c>
      <c r="D196" s="905">
        <v>2178</v>
      </c>
      <c r="E196" s="905">
        <v>3181</v>
      </c>
      <c r="F196" s="905">
        <v>2839</v>
      </c>
      <c r="G196" s="905">
        <v>395</v>
      </c>
      <c r="H196" s="906">
        <v>6924</v>
      </c>
      <c r="I196" s="425">
        <v>613</v>
      </c>
      <c r="J196" s="905">
        <f>SUM(Table58[[#This Row],[Column2]:[Column8]])</f>
        <v>39257</v>
      </c>
    </row>
    <row r="197" spans="2:10" x14ac:dyDescent="0.25">
      <c r="B197" s="910" t="s">
        <v>243</v>
      </c>
      <c r="C197" s="42">
        <v>8792</v>
      </c>
      <c r="D197" s="42">
        <v>446</v>
      </c>
      <c r="E197" s="42">
        <v>862</v>
      </c>
      <c r="F197" s="42">
        <v>698</v>
      </c>
      <c r="G197" s="42">
        <v>114</v>
      </c>
      <c r="H197" s="903">
        <v>2207</v>
      </c>
      <c r="I197" s="222">
        <v>172</v>
      </c>
      <c r="J197" s="42">
        <f>SUM(Table58[[#This Row],[Column2]:[Column8]])</f>
        <v>13291</v>
      </c>
    </row>
    <row r="198" spans="2:10" x14ac:dyDescent="0.25">
      <c r="B198" s="911" t="s">
        <v>681</v>
      </c>
      <c r="C198" s="905">
        <v>6650</v>
      </c>
      <c r="D198" s="905">
        <v>520</v>
      </c>
      <c r="E198" s="905">
        <v>759</v>
      </c>
      <c r="F198" s="905">
        <v>662</v>
      </c>
      <c r="G198" s="905">
        <v>86</v>
      </c>
      <c r="H198" s="906">
        <v>1779</v>
      </c>
      <c r="I198" s="425">
        <v>139</v>
      </c>
      <c r="J198" s="905">
        <f>SUM(Table58[[#This Row],[Column2]:[Column8]])</f>
        <v>10595</v>
      </c>
    </row>
    <row r="199" spans="2:10" x14ac:dyDescent="0.25">
      <c r="B199" s="910" t="s">
        <v>736</v>
      </c>
      <c r="C199" s="42">
        <v>60</v>
      </c>
      <c r="D199" s="42">
        <v>3174</v>
      </c>
      <c r="E199" s="42">
        <v>57</v>
      </c>
      <c r="F199" s="42">
        <v>47</v>
      </c>
      <c r="G199" s="42">
        <v>20</v>
      </c>
      <c r="H199" s="903">
        <v>2729</v>
      </c>
      <c r="I199" s="222">
        <v>32</v>
      </c>
      <c r="J199" s="42">
        <f>SUM(Table58[[#This Row],[Column2]:[Column8]])</f>
        <v>6119</v>
      </c>
    </row>
    <row r="200" spans="2:10" x14ac:dyDescent="0.25">
      <c r="B200" s="911" t="s">
        <v>246</v>
      </c>
      <c r="C200" s="905">
        <v>3669</v>
      </c>
      <c r="D200" s="905">
        <v>412</v>
      </c>
      <c r="E200" s="905">
        <v>458</v>
      </c>
      <c r="F200" s="905">
        <v>371</v>
      </c>
      <c r="G200" s="905">
        <v>55</v>
      </c>
      <c r="H200" s="906">
        <v>1001</v>
      </c>
      <c r="I200" s="425">
        <v>83</v>
      </c>
      <c r="J200" s="905">
        <f>SUM(Table58[[#This Row],[Column2]:[Column8]])</f>
        <v>6049</v>
      </c>
    </row>
    <row r="201" spans="2:10" x14ac:dyDescent="0.25">
      <c r="B201" s="910" t="s">
        <v>330</v>
      </c>
      <c r="C201" s="42">
        <v>135</v>
      </c>
      <c r="D201" s="42">
        <v>651</v>
      </c>
      <c r="E201" s="42">
        <v>66</v>
      </c>
      <c r="F201" s="42">
        <v>368</v>
      </c>
      <c r="G201" s="42">
        <v>5</v>
      </c>
      <c r="H201" s="903">
        <v>4511</v>
      </c>
      <c r="I201" s="222">
        <v>75</v>
      </c>
      <c r="J201" s="42">
        <f>SUM(Table58[[#This Row],[Column2]:[Column8]])</f>
        <v>5811</v>
      </c>
    </row>
    <row r="202" spans="2:10" x14ac:dyDescent="0.25">
      <c r="B202" s="911" t="s">
        <v>730</v>
      </c>
      <c r="C202" s="905">
        <v>806</v>
      </c>
      <c r="D202" s="905">
        <v>890</v>
      </c>
      <c r="E202" s="905">
        <v>212</v>
      </c>
      <c r="F202" s="905">
        <v>261</v>
      </c>
      <c r="G202" s="905">
        <v>14</v>
      </c>
      <c r="H202" s="906">
        <v>3202</v>
      </c>
      <c r="I202" s="425">
        <v>59</v>
      </c>
      <c r="J202" s="905">
        <f>SUM(Table58[[#This Row],[Column2]:[Column8]])</f>
        <v>5444</v>
      </c>
    </row>
    <row r="203" spans="2:10" x14ac:dyDescent="0.25">
      <c r="B203" s="910" t="s">
        <v>255</v>
      </c>
      <c r="C203" s="42">
        <v>841</v>
      </c>
      <c r="D203" s="42">
        <v>987</v>
      </c>
      <c r="E203" s="42">
        <v>472</v>
      </c>
      <c r="F203" s="42">
        <v>183</v>
      </c>
      <c r="G203" s="42">
        <v>18</v>
      </c>
      <c r="H203" s="903">
        <v>1303</v>
      </c>
      <c r="I203" s="222">
        <v>88</v>
      </c>
      <c r="J203" s="42">
        <f>SUM(Table58[[#This Row],[Column2]:[Column8]])</f>
        <v>3892</v>
      </c>
    </row>
    <row r="204" spans="2:10" x14ac:dyDescent="0.25">
      <c r="B204" s="911" t="s">
        <v>259</v>
      </c>
      <c r="C204" s="905">
        <v>1472</v>
      </c>
      <c r="D204" s="905">
        <v>465</v>
      </c>
      <c r="E204" s="905">
        <v>394</v>
      </c>
      <c r="F204" s="905">
        <v>167</v>
      </c>
      <c r="G204" s="905">
        <v>25</v>
      </c>
      <c r="H204" s="906">
        <v>573</v>
      </c>
      <c r="I204" s="425">
        <v>36</v>
      </c>
      <c r="J204" s="905">
        <f>SUM(Table58[[#This Row],[Column2]:[Column8]])</f>
        <v>3132</v>
      </c>
    </row>
    <row r="205" spans="2:10" x14ac:dyDescent="0.25">
      <c r="B205" s="910" t="s">
        <v>660</v>
      </c>
      <c r="C205" s="42">
        <v>1840</v>
      </c>
      <c r="D205" s="42">
        <v>0</v>
      </c>
      <c r="E205" s="42">
        <v>104</v>
      </c>
      <c r="F205" s="42">
        <v>49</v>
      </c>
      <c r="G205" s="42">
        <v>49</v>
      </c>
      <c r="H205" s="903">
        <v>9</v>
      </c>
      <c r="I205" s="222">
        <v>47</v>
      </c>
      <c r="J205" s="42">
        <f>SUM(Table58[[#This Row],[Column2]:[Column8]])</f>
        <v>2098</v>
      </c>
    </row>
    <row r="206" spans="2:10" x14ac:dyDescent="0.25">
      <c r="B206" s="26" t="s">
        <v>1419</v>
      </c>
    </row>
    <row r="208" spans="2:10" x14ac:dyDescent="0.25">
      <c r="B208" s="84" t="s">
        <v>953</v>
      </c>
    </row>
    <row r="209" spans="2:10" x14ac:dyDescent="0.25">
      <c r="B209" s="267" t="s">
        <v>954</v>
      </c>
      <c r="C209" s="24"/>
      <c r="D209" s="24"/>
      <c r="E209" s="21"/>
      <c r="F209" s="21"/>
      <c r="G209" s="21"/>
      <c r="H209" s="21"/>
      <c r="I209" s="21"/>
      <c r="J209" s="21"/>
    </row>
    <row r="210" spans="2:10" x14ac:dyDescent="0.25">
      <c r="B210" s="322" t="s">
        <v>536</v>
      </c>
      <c r="C210" s="349" t="s">
        <v>914</v>
      </c>
      <c r="D210" s="349" t="s">
        <v>915</v>
      </c>
      <c r="E210" s="349" t="s">
        <v>916</v>
      </c>
      <c r="F210" s="349" t="s">
        <v>203</v>
      </c>
      <c r="G210" s="349" t="s">
        <v>185</v>
      </c>
      <c r="H210" s="349" t="s">
        <v>204</v>
      </c>
      <c r="I210" s="349" t="s">
        <v>907</v>
      </c>
    </row>
    <row r="211" spans="2:10" x14ac:dyDescent="0.25">
      <c r="B211" s="907" t="s">
        <v>552</v>
      </c>
      <c r="C211" s="935">
        <v>24552</v>
      </c>
      <c r="D211" s="935">
        <v>20287</v>
      </c>
      <c r="E211" s="935">
        <v>44840</v>
      </c>
      <c r="F211" s="924">
        <f>Table57[[#This Row],[Persons]]/$E$232</f>
        <v>0.32770351747776455</v>
      </c>
      <c r="G211" s="936">
        <v>32065</v>
      </c>
      <c r="H211" s="925">
        <f t="shared" ref="H211:H229" si="9">E211-G211</f>
        <v>12775</v>
      </c>
      <c r="I211" s="926">
        <f t="shared" ref="I211:I229" si="10">H211/G211*100</f>
        <v>39.840948074224229</v>
      </c>
    </row>
    <row r="212" spans="2:10" x14ac:dyDescent="0.25">
      <c r="B212" s="128" t="s">
        <v>959</v>
      </c>
      <c r="C212" s="937">
        <v>14666</v>
      </c>
      <c r="D212" s="937">
        <v>14847</v>
      </c>
      <c r="E212" s="937">
        <v>29508</v>
      </c>
      <c r="F212" s="927">
        <f>Table57[[#This Row],[Persons]]/$E$232</f>
        <v>0.21565288567649143</v>
      </c>
      <c r="G212" s="938">
        <v>27768</v>
      </c>
      <c r="H212" s="928">
        <f t="shared" si="9"/>
        <v>1740</v>
      </c>
      <c r="I212" s="185">
        <f t="shared" si="10"/>
        <v>6.2662057044079509</v>
      </c>
    </row>
    <row r="213" spans="2:10" x14ac:dyDescent="0.25">
      <c r="B213" s="167" t="s">
        <v>960</v>
      </c>
      <c r="C213" s="935">
        <v>5933</v>
      </c>
      <c r="D213" s="935">
        <v>5937</v>
      </c>
      <c r="E213" s="935">
        <v>11864</v>
      </c>
      <c r="F213" s="924">
        <f>Table57[[#This Row],[Persons]]/$E$232</f>
        <v>8.6705498023108798E-2</v>
      </c>
      <c r="G213" s="939">
        <v>14419</v>
      </c>
      <c r="H213" s="929">
        <f t="shared" si="9"/>
        <v>-2555</v>
      </c>
      <c r="I213" s="386">
        <f t="shared" si="10"/>
        <v>-17.719675428254387</v>
      </c>
    </row>
    <row r="214" spans="2:10" x14ac:dyDescent="0.25">
      <c r="B214" s="128" t="s">
        <v>545</v>
      </c>
      <c r="C214" s="937">
        <v>2111</v>
      </c>
      <c r="D214" s="937">
        <v>2307</v>
      </c>
      <c r="E214" s="937">
        <v>4416</v>
      </c>
      <c r="F214" s="927">
        <f>Table57[[#This Row],[Persons]]/$E$232</f>
        <v>3.2273388340361468E-2</v>
      </c>
      <c r="G214" s="938">
        <v>5592</v>
      </c>
      <c r="H214" s="928">
        <f t="shared" si="9"/>
        <v>-1176</v>
      </c>
      <c r="I214" s="185">
        <f t="shared" si="10"/>
        <v>-21.030042918454935</v>
      </c>
    </row>
    <row r="215" spans="2:10" x14ac:dyDescent="0.25">
      <c r="B215" s="167" t="s">
        <v>542</v>
      </c>
      <c r="C215" s="935">
        <v>461</v>
      </c>
      <c r="D215" s="935">
        <v>536</v>
      </c>
      <c r="E215" s="935">
        <v>996</v>
      </c>
      <c r="F215" s="924">
        <f>Table57[[#This Row],[Persons]]/$E$232</f>
        <v>7.2790522615489182E-3</v>
      </c>
      <c r="G215" s="939">
        <v>1649</v>
      </c>
      <c r="H215" s="929">
        <f t="shared" si="9"/>
        <v>-653</v>
      </c>
      <c r="I215" s="386">
        <f t="shared" si="10"/>
        <v>-39.599757428744695</v>
      </c>
    </row>
    <row r="216" spans="2:10" x14ac:dyDescent="0.25">
      <c r="B216" s="128" t="s">
        <v>539</v>
      </c>
      <c r="C216" s="937">
        <v>871</v>
      </c>
      <c r="D216" s="937">
        <v>914</v>
      </c>
      <c r="E216" s="937">
        <v>1787</v>
      </c>
      <c r="F216" s="927">
        <f>Table57[[#This Row],[Persons]]/$E$232</f>
        <v>1.3059906015449716E-2</v>
      </c>
      <c r="G216" s="938">
        <v>1770</v>
      </c>
      <c r="H216" s="928">
        <f t="shared" si="9"/>
        <v>17</v>
      </c>
      <c r="I216" s="185">
        <f t="shared" si="10"/>
        <v>0.96045197740112997</v>
      </c>
    </row>
    <row r="217" spans="2:10" x14ac:dyDescent="0.25">
      <c r="B217" s="167" t="s">
        <v>537</v>
      </c>
      <c r="C217" s="935">
        <v>1648</v>
      </c>
      <c r="D217" s="935">
        <v>2118</v>
      </c>
      <c r="E217" s="935">
        <v>3766</v>
      </c>
      <c r="F217" s="924">
        <f>Table57[[#This Row],[Persons]]/$E$232</f>
        <v>2.7523002828306452E-2</v>
      </c>
      <c r="G217" s="939">
        <v>2971</v>
      </c>
      <c r="H217" s="928">
        <f t="shared" si="9"/>
        <v>795</v>
      </c>
      <c r="I217" s="185">
        <f t="shared" si="10"/>
        <v>26.758667115449342</v>
      </c>
    </row>
    <row r="218" spans="2:10" x14ac:dyDescent="0.25">
      <c r="B218" s="128" t="s">
        <v>961</v>
      </c>
      <c r="C218" s="937">
        <v>2142</v>
      </c>
      <c r="D218" s="937">
        <v>1928</v>
      </c>
      <c r="E218" s="937">
        <v>4069</v>
      </c>
      <c r="F218" s="927">
        <f>Table57[[#This Row],[Persons]]/$E$232</f>
        <v>2.9737413305464405E-2</v>
      </c>
      <c r="G218" s="938">
        <v>3585</v>
      </c>
      <c r="H218" s="928">
        <f t="shared" si="9"/>
        <v>484</v>
      </c>
      <c r="I218" s="185">
        <f t="shared" si="10"/>
        <v>13.500697350069736</v>
      </c>
    </row>
    <row r="219" spans="2:10" x14ac:dyDescent="0.25">
      <c r="B219" s="167" t="s">
        <v>546</v>
      </c>
      <c r="C219" s="935">
        <v>1624</v>
      </c>
      <c r="D219" s="935">
        <v>1381</v>
      </c>
      <c r="E219" s="935">
        <v>3003</v>
      </c>
      <c r="F219" s="924">
        <f>Table57[[#This Row],[Persons]]/$E$232</f>
        <v>2.1946781065694178E-2</v>
      </c>
      <c r="G219" s="938">
        <v>1295</v>
      </c>
      <c r="H219" s="928">
        <f t="shared" si="9"/>
        <v>1708</v>
      </c>
      <c r="I219" s="185">
        <f t="shared" si="10"/>
        <v>131.8918918918919</v>
      </c>
    </row>
    <row r="220" spans="2:10" x14ac:dyDescent="0.25">
      <c r="B220" s="128" t="s">
        <v>899</v>
      </c>
      <c r="C220" s="937">
        <v>45</v>
      </c>
      <c r="D220" s="937">
        <v>48</v>
      </c>
      <c r="E220" s="937">
        <v>91</v>
      </c>
      <c r="F220" s="927">
        <f>Table57[[#This Row],[Persons]]/$E$232</f>
        <v>6.6505397168770239E-4</v>
      </c>
      <c r="G220" s="938">
        <v>89</v>
      </c>
      <c r="H220" s="928">
        <f t="shared" si="9"/>
        <v>2</v>
      </c>
      <c r="I220" s="185">
        <f t="shared" si="10"/>
        <v>2.2471910112359552</v>
      </c>
    </row>
    <row r="221" spans="2:10" x14ac:dyDescent="0.25">
      <c r="B221" s="167" t="s">
        <v>962</v>
      </c>
      <c r="C221" s="935">
        <v>699</v>
      </c>
      <c r="D221" s="935">
        <v>811</v>
      </c>
      <c r="E221" s="935">
        <v>1515</v>
      </c>
      <c r="F221" s="927">
        <f>Table57[[#This Row],[Persons]]/$E$232</f>
        <v>1.1072052385789771E-2</v>
      </c>
      <c r="G221" s="938">
        <v>1011</v>
      </c>
      <c r="H221" s="928">
        <f t="shared" si="9"/>
        <v>504</v>
      </c>
      <c r="I221" s="185">
        <f t="shared" si="10"/>
        <v>49.851632047477743</v>
      </c>
    </row>
    <row r="222" spans="2:10" x14ac:dyDescent="0.25">
      <c r="B222" s="128" t="s">
        <v>963</v>
      </c>
      <c r="C222" s="937">
        <v>318</v>
      </c>
      <c r="D222" s="937">
        <v>374</v>
      </c>
      <c r="E222" s="937">
        <v>693</v>
      </c>
      <c r="F222" s="927">
        <f>Table57[[#This Row],[Persons]]/$E$232</f>
        <v>5.0646417843909644E-3</v>
      </c>
      <c r="G222" s="938">
        <v>502</v>
      </c>
      <c r="H222" s="928">
        <f t="shared" si="9"/>
        <v>191</v>
      </c>
      <c r="I222" s="185">
        <f t="shared" si="10"/>
        <v>38.047808764940235</v>
      </c>
    </row>
    <row r="223" spans="2:10" x14ac:dyDescent="0.25">
      <c r="B223" s="167" t="s">
        <v>900</v>
      </c>
      <c r="C223" s="935">
        <v>880</v>
      </c>
      <c r="D223" s="935">
        <v>858</v>
      </c>
      <c r="E223" s="935">
        <v>1739</v>
      </c>
      <c r="F223" s="927">
        <f>Table57[[#This Row],[Persons]]/$E$232</f>
        <v>1.2709108316097961E-2</v>
      </c>
      <c r="G223" s="938">
        <v>2149</v>
      </c>
      <c r="H223" s="928">
        <f t="shared" si="9"/>
        <v>-410</v>
      </c>
      <c r="I223" s="185">
        <f t="shared" si="10"/>
        <v>-19.078641228478364</v>
      </c>
    </row>
    <row r="224" spans="2:10" x14ac:dyDescent="0.25">
      <c r="B224" s="128" t="s">
        <v>547</v>
      </c>
      <c r="C224" s="937">
        <v>1129</v>
      </c>
      <c r="D224" s="937">
        <v>889</v>
      </c>
      <c r="E224" s="937">
        <v>2021</v>
      </c>
      <c r="F224" s="927">
        <f>Table57[[#This Row],[Persons]]/$E$232</f>
        <v>1.4770044799789521E-2</v>
      </c>
      <c r="G224" s="938">
        <v>1344</v>
      </c>
      <c r="H224" s="928">
        <f t="shared" si="9"/>
        <v>677</v>
      </c>
      <c r="I224" s="185">
        <f t="shared" si="10"/>
        <v>50.37202380952381</v>
      </c>
    </row>
    <row r="225" spans="2:10" x14ac:dyDescent="0.25">
      <c r="B225" s="167" t="s">
        <v>549</v>
      </c>
      <c r="C225" s="935">
        <v>253</v>
      </c>
      <c r="D225" s="935">
        <v>193</v>
      </c>
      <c r="E225" s="935">
        <v>441</v>
      </c>
      <c r="F225" s="927">
        <f>Table57[[#This Row],[Persons]]/$E$232</f>
        <v>3.2229538627942499E-3</v>
      </c>
      <c r="G225" s="938">
        <v>176</v>
      </c>
      <c r="H225" s="928">
        <f t="shared" si="9"/>
        <v>265</v>
      </c>
      <c r="I225" s="185">
        <f t="shared" si="10"/>
        <v>150.56818181818181</v>
      </c>
    </row>
    <row r="226" spans="2:10" x14ac:dyDescent="0.25">
      <c r="B226" s="128" t="s">
        <v>544</v>
      </c>
      <c r="C226" s="937">
        <v>178</v>
      </c>
      <c r="D226" s="937">
        <v>203</v>
      </c>
      <c r="E226" s="937">
        <v>376</v>
      </c>
      <c r="F226" s="927">
        <f>Table57[[#This Row],[Persons]]/$E$232</f>
        <v>2.7479153115887484E-3</v>
      </c>
      <c r="G226" s="938">
        <v>320</v>
      </c>
      <c r="H226" s="928">
        <f t="shared" si="9"/>
        <v>56</v>
      </c>
      <c r="I226" s="185">
        <f t="shared" si="10"/>
        <v>17.5</v>
      </c>
    </row>
    <row r="227" spans="2:10" x14ac:dyDescent="0.25">
      <c r="B227" s="167" t="s">
        <v>964</v>
      </c>
      <c r="C227" s="935">
        <v>155</v>
      </c>
      <c r="D227" s="935">
        <v>156</v>
      </c>
      <c r="E227" s="935">
        <v>308</v>
      </c>
      <c r="F227" s="927">
        <f>Table57[[#This Row],[Persons]]/$E$232</f>
        <v>2.2509519041737616E-3</v>
      </c>
      <c r="G227" s="938">
        <v>280</v>
      </c>
      <c r="H227" s="928">
        <f t="shared" si="9"/>
        <v>28</v>
      </c>
      <c r="I227" s="185">
        <f t="shared" si="10"/>
        <v>10</v>
      </c>
    </row>
    <row r="228" spans="2:10" x14ac:dyDescent="0.25">
      <c r="B228" s="128" t="s">
        <v>541</v>
      </c>
      <c r="C228" s="937">
        <v>192</v>
      </c>
      <c r="D228" s="937">
        <v>240</v>
      </c>
      <c r="E228" s="937">
        <v>432</v>
      </c>
      <c r="F228" s="927">
        <f>Table57[[#This Row],[Persons]]/$E$232</f>
        <v>3.1571792941657959E-3</v>
      </c>
      <c r="G228" s="938">
        <v>431</v>
      </c>
      <c r="H228" s="928">
        <f t="shared" si="9"/>
        <v>1</v>
      </c>
      <c r="I228" s="185">
        <f t="shared" si="10"/>
        <v>0.23201856148491878</v>
      </c>
    </row>
    <row r="229" spans="2:10" x14ac:dyDescent="0.25">
      <c r="B229" s="167" t="s">
        <v>543</v>
      </c>
      <c r="C229" s="935">
        <v>102</v>
      </c>
      <c r="D229" s="935">
        <v>132</v>
      </c>
      <c r="E229" s="935">
        <v>235</v>
      </c>
      <c r="F229" s="927">
        <f>Table57[[#This Row],[Persons]]/$E$232</f>
        <v>1.7174470697429677E-3</v>
      </c>
      <c r="G229" s="938">
        <v>327</v>
      </c>
      <c r="H229" s="928">
        <f t="shared" si="9"/>
        <v>-92</v>
      </c>
      <c r="I229" s="185">
        <f t="shared" si="10"/>
        <v>-28.134556574923547</v>
      </c>
    </row>
    <row r="230" spans="2:10" s="19" customFormat="1" x14ac:dyDescent="0.25">
      <c r="B230" s="128" t="s">
        <v>1163</v>
      </c>
      <c r="C230" s="937">
        <v>233</v>
      </c>
      <c r="D230" s="937">
        <v>171</v>
      </c>
      <c r="E230" s="937">
        <v>411</v>
      </c>
      <c r="F230" s="927">
        <f>Table57[[#This Row],[Persons]]/$E$232</f>
        <v>3.0037053006994031E-3</v>
      </c>
      <c r="G230" s="930" t="s">
        <v>521</v>
      </c>
      <c r="H230" s="930" t="s">
        <v>521</v>
      </c>
      <c r="I230" s="931" t="s">
        <v>521</v>
      </c>
      <c r="J230"/>
    </row>
    <row r="231" spans="2:10" x14ac:dyDescent="0.25">
      <c r="B231" s="426" t="s">
        <v>1358</v>
      </c>
      <c r="C231" s="935">
        <v>11053</v>
      </c>
      <c r="D231" s="935">
        <v>8198</v>
      </c>
      <c r="E231" s="935">
        <v>19250</v>
      </c>
      <c r="F231" s="927">
        <f>Table57[[#This Row],[Persons]]/$E$232</f>
        <v>0.14068449401086011</v>
      </c>
      <c r="G231" s="936">
        <v>18133</v>
      </c>
      <c r="H231" s="925">
        <f>E231-G231</f>
        <v>1117</v>
      </c>
      <c r="I231" s="926">
        <f>H231/G231*100</f>
        <v>6.1600397066122543</v>
      </c>
      <c r="J231" s="19"/>
    </row>
    <row r="232" spans="2:10" x14ac:dyDescent="0.25">
      <c r="B232" s="909" t="s">
        <v>965</v>
      </c>
      <c r="C232" s="940">
        <v>71889</v>
      </c>
      <c r="D232" s="940">
        <v>64941</v>
      </c>
      <c r="E232" s="940">
        <v>136831</v>
      </c>
      <c r="F232" s="932">
        <f>Table57[[#This Row],[Persons]]/$E$232</f>
        <v>1</v>
      </c>
      <c r="G232" s="941">
        <v>120586</v>
      </c>
      <c r="H232" s="933">
        <f>E232-G232</f>
        <v>16245</v>
      </c>
      <c r="I232" s="934">
        <f>H232/G232*100</f>
        <v>13.471713134194681</v>
      </c>
    </row>
    <row r="233" spans="2:10" x14ac:dyDescent="0.25">
      <c r="B233" s="232" t="s">
        <v>1164</v>
      </c>
    </row>
    <row r="234" spans="2:10" x14ac:dyDescent="0.25">
      <c r="B234" s="232" t="s">
        <v>1355</v>
      </c>
    </row>
    <row r="235" spans="2:10" x14ac:dyDescent="0.25">
      <c r="B235" s="232"/>
      <c r="I235" s="106"/>
    </row>
    <row r="236" spans="2:10" x14ac:dyDescent="0.25">
      <c r="B236" s="9" t="s">
        <v>955</v>
      </c>
    </row>
    <row r="237" spans="2:10" x14ac:dyDescent="0.25">
      <c r="B237" s="9" t="s">
        <v>956</v>
      </c>
      <c r="C237" s="1"/>
      <c r="D237" s="1"/>
      <c r="E237" s="900"/>
      <c r="F237" s="1"/>
      <c r="G237" s="1"/>
      <c r="H237" s="1"/>
      <c r="I237" s="1"/>
      <c r="J237" s="1"/>
    </row>
    <row r="238" spans="2:10" x14ac:dyDescent="0.25">
      <c r="B238" s="916"/>
      <c r="C238" s="1076" t="s">
        <v>182</v>
      </c>
      <c r="D238" s="1076"/>
      <c r="E238" s="1077"/>
      <c r="F238" s="1073" t="s">
        <v>958</v>
      </c>
      <c r="G238" s="1074"/>
      <c r="H238" s="1074"/>
      <c r="I238" s="1074"/>
      <c r="J238" s="1075"/>
    </row>
    <row r="239" spans="2:10" x14ac:dyDescent="0.25">
      <c r="B239" s="917" t="s">
        <v>536</v>
      </c>
      <c r="C239" s="265" t="s">
        <v>46</v>
      </c>
      <c r="D239" s="265" t="s">
        <v>957</v>
      </c>
      <c r="E239" s="266" t="s">
        <v>200</v>
      </c>
      <c r="F239" s="182" t="s">
        <v>929</v>
      </c>
      <c r="G239" s="265" t="s">
        <v>930</v>
      </c>
      <c r="H239" s="265" t="s">
        <v>932</v>
      </c>
      <c r="I239" s="265" t="s">
        <v>931</v>
      </c>
      <c r="J239" s="265" t="s">
        <v>522</v>
      </c>
    </row>
    <row r="240" spans="2:10" x14ac:dyDescent="0.25">
      <c r="B240" s="918" t="s">
        <v>552</v>
      </c>
      <c r="C240" s="908">
        <v>36042</v>
      </c>
      <c r="D240" s="908">
        <v>8111</v>
      </c>
      <c r="E240" s="914">
        <v>689</v>
      </c>
      <c r="F240" s="908">
        <v>10338</v>
      </c>
      <c r="G240" s="908">
        <v>6402</v>
      </c>
      <c r="H240" s="908">
        <v>16511</v>
      </c>
      <c r="I240" s="908">
        <v>9373</v>
      </c>
      <c r="J240" s="908">
        <v>2220</v>
      </c>
    </row>
    <row r="241" spans="1:10" x14ac:dyDescent="0.25">
      <c r="B241" s="919" t="s">
        <v>959</v>
      </c>
      <c r="C241" s="3">
        <v>19386</v>
      </c>
      <c r="D241" s="3">
        <v>9626</v>
      </c>
      <c r="E241" s="229">
        <v>504</v>
      </c>
      <c r="F241" s="3">
        <v>6155</v>
      </c>
      <c r="G241" s="3">
        <v>3593</v>
      </c>
      <c r="H241" s="3">
        <v>10384</v>
      </c>
      <c r="I241" s="3">
        <v>7030</v>
      </c>
      <c r="J241" s="3">
        <v>2357</v>
      </c>
    </row>
    <row r="242" spans="1:10" x14ac:dyDescent="0.25">
      <c r="B242" s="920" t="s">
        <v>960</v>
      </c>
      <c r="C242" s="908">
        <v>9290</v>
      </c>
      <c r="D242" s="908">
        <v>2355</v>
      </c>
      <c r="E242" s="915">
        <v>216</v>
      </c>
      <c r="F242" s="908">
        <v>1595</v>
      </c>
      <c r="G242" s="908">
        <v>1105</v>
      </c>
      <c r="H242" s="908">
        <v>3224</v>
      </c>
      <c r="I242" s="908">
        <v>4197</v>
      </c>
      <c r="J242" s="908">
        <v>1751</v>
      </c>
    </row>
    <row r="243" spans="1:10" x14ac:dyDescent="0.25">
      <c r="B243" s="919" t="s">
        <v>545</v>
      </c>
      <c r="C243" s="3">
        <v>3712</v>
      </c>
      <c r="D243" s="3">
        <v>614</v>
      </c>
      <c r="E243" s="229">
        <v>93</v>
      </c>
      <c r="F243" s="3">
        <v>720</v>
      </c>
      <c r="G243" s="3">
        <v>468</v>
      </c>
      <c r="H243" s="3">
        <v>1110</v>
      </c>
      <c r="I243" s="3">
        <v>1504</v>
      </c>
      <c r="J243" s="3">
        <v>612</v>
      </c>
    </row>
    <row r="244" spans="1:10" x14ac:dyDescent="0.25">
      <c r="B244" s="920" t="s">
        <v>542</v>
      </c>
      <c r="C244" s="908">
        <v>796</v>
      </c>
      <c r="D244" s="908">
        <v>191</v>
      </c>
      <c r="E244" s="915">
        <v>10</v>
      </c>
      <c r="F244" s="908">
        <v>210</v>
      </c>
      <c r="G244" s="908">
        <v>97</v>
      </c>
      <c r="H244" s="908">
        <v>261</v>
      </c>
      <c r="I244" s="908">
        <v>279</v>
      </c>
      <c r="J244" s="908">
        <v>151</v>
      </c>
    </row>
    <row r="245" spans="1:10" x14ac:dyDescent="0.25">
      <c r="B245" s="919" t="s">
        <v>539</v>
      </c>
      <c r="C245" s="3">
        <v>1145</v>
      </c>
      <c r="D245" s="3">
        <v>614</v>
      </c>
      <c r="E245" s="229">
        <v>31</v>
      </c>
      <c r="F245" s="3">
        <v>361</v>
      </c>
      <c r="G245" s="3">
        <v>225</v>
      </c>
      <c r="H245" s="3">
        <v>581</v>
      </c>
      <c r="I245" s="3">
        <v>481</v>
      </c>
      <c r="J245" s="3">
        <v>137</v>
      </c>
    </row>
    <row r="246" spans="1:10" x14ac:dyDescent="0.25">
      <c r="B246" s="920" t="s">
        <v>537</v>
      </c>
      <c r="C246" s="908">
        <v>1128</v>
      </c>
      <c r="D246" s="908">
        <v>2556</v>
      </c>
      <c r="E246" s="915">
        <v>77</v>
      </c>
      <c r="F246" s="908">
        <v>604</v>
      </c>
      <c r="G246" s="908">
        <v>389</v>
      </c>
      <c r="H246" s="908">
        <v>1453</v>
      </c>
      <c r="I246" s="908">
        <v>1032</v>
      </c>
      <c r="J246" s="908">
        <v>287</v>
      </c>
    </row>
    <row r="247" spans="1:10" x14ac:dyDescent="0.25">
      <c r="B247" s="919" t="s">
        <v>961</v>
      </c>
      <c r="C247" s="3">
        <v>2524</v>
      </c>
      <c r="D247" s="3">
        <v>1453</v>
      </c>
      <c r="E247" s="229">
        <v>95</v>
      </c>
      <c r="F247" s="3">
        <v>977</v>
      </c>
      <c r="G247" s="3">
        <v>500</v>
      </c>
      <c r="H247" s="3">
        <v>1265</v>
      </c>
      <c r="I247" s="3">
        <v>896</v>
      </c>
      <c r="J247" s="3">
        <v>436</v>
      </c>
    </row>
    <row r="248" spans="1:10" x14ac:dyDescent="0.25">
      <c r="B248" s="920" t="s">
        <v>546</v>
      </c>
      <c r="C248" s="908">
        <v>406</v>
      </c>
      <c r="D248" s="908">
        <v>2571</v>
      </c>
      <c r="E248" s="915">
        <v>26</v>
      </c>
      <c r="F248" s="908">
        <v>595</v>
      </c>
      <c r="G248" s="908">
        <v>341</v>
      </c>
      <c r="H248" s="908">
        <v>1726</v>
      </c>
      <c r="I248" s="908">
        <v>287</v>
      </c>
      <c r="J248" s="908">
        <v>54</v>
      </c>
    </row>
    <row r="249" spans="1:10" x14ac:dyDescent="0.25">
      <c r="B249" s="919" t="s">
        <v>899</v>
      </c>
      <c r="C249" s="3">
        <v>89</v>
      </c>
      <c r="D249" s="3">
        <v>0</v>
      </c>
      <c r="E249" s="229">
        <v>5</v>
      </c>
      <c r="F249" s="3">
        <v>24</v>
      </c>
      <c r="G249" s="3">
        <v>19</v>
      </c>
      <c r="H249" s="3">
        <v>23</v>
      </c>
      <c r="I249" s="3">
        <v>19</v>
      </c>
      <c r="J249" s="3">
        <v>5</v>
      </c>
    </row>
    <row r="250" spans="1:10" s="19" customFormat="1" x14ac:dyDescent="0.25">
      <c r="B250" s="921" t="s">
        <v>1356</v>
      </c>
      <c r="C250" s="222">
        <v>4033</v>
      </c>
      <c r="D250" s="222">
        <v>1169</v>
      </c>
      <c r="E250" s="229">
        <v>14050</v>
      </c>
      <c r="F250" s="222">
        <v>3309</v>
      </c>
      <c r="G250" s="222">
        <v>2391</v>
      </c>
      <c r="H250" s="222">
        <v>7306</v>
      </c>
      <c r="I250" s="222">
        <v>4793</v>
      </c>
      <c r="J250" s="222">
        <v>1446</v>
      </c>
    </row>
    <row r="251" spans="1:10" x14ac:dyDescent="0.25">
      <c r="B251" s="922" t="s">
        <v>1165</v>
      </c>
      <c r="C251" s="252">
        <v>7287</v>
      </c>
      <c r="D251" s="252">
        <v>5717</v>
      </c>
      <c r="E251" s="271">
        <v>215</v>
      </c>
      <c r="F251" s="252">
        <v>2638</v>
      </c>
      <c r="G251" s="252">
        <v>1622</v>
      </c>
      <c r="H251" s="252">
        <v>4802</v>
      </c>
      <c r="I251" s="252">
        <v>3106</v>
      </c>
      <c r="J251" s="252">
        <v>1052</v>
      </c>
    </row>
    <row r="252" spans="1:10" x14ac:dyDescent="0.25">
      <c r="B252" s="923" t="s">
        <v>966</v>
      </c>
      <c r="C252" s="270">
        <v>85838</v>
      </c>
      <c r="D252" s="270">
        <v>34977</v>
      </c>
      <c r="E252" s="230">
        <v>16011</v>
      </c>
      <c r="F252" s="425">
        <v>27526</v>
      </c>
      <c r="G252" s="425">
        <v>17152</v>
      </c>
      <c r="H252" s="425">
        <v>48646</v>
      </c>
      <c r="I252" s="425">
        <v>32997</v>
      </c>
      <c r="J252" s="425">
        <v>10508</v>
      </c>
    </row>
    <row r="253" spans="1:10" x14ac:dyDescent="0.25">
      <c r="B253" s="232" t="s">
        <v>1357</v>
      </c>
    </row>
    <row r="254" spans="1:10" s="6" customFormat="1" x14ac:dyDescent="0.25">
      <c r="A254" s="292" t="s">
        <v>1380</v>
      </c>
      <c r="B254"/>
      <c r="C254"/>
      <c r="D254"/>
      <c r="E254"/>
      <c r="F254"/>
      <c r="G254"/>
      <c r="H254"/>
      <c r="I254"/>
      <c r="J254"/>
    </row>
    <row r="255" spans="1:10" s="6" customFormat="1" x14ac:dyDescent="0.25">
      <c r="A255" s="293" t="s">
        <v>1381</v>
      </c>
    </row>
    <row r="256" spans="1:10" s="6" customFormat="1" x14ac:dyDescent="0.25">
      <c r="A256" s="294" t="s">
        <v>1382</v>
      </c>
    </row>
    <row r="257" spans="2:10" x14ac:dyDescent="0.25">
      <c r="B257" s="6"/>
      <c r="C257" s="6"/>
      <c r="D257" s="6"/>
      <c r="E257" s="6"/>
      <c r="F257" s="6"/>
      <c r="G257" s="6"/>
      <c r="H257" s="6"/>
      <c r="I257" s="323" t="s">
        <v>1425</v>
      </c>
      <c r="J257" s="6"/>
    </row>
  </sheetData>
  <sheetProtection password="CCCF" sheet="1" objects="1" scenarios="1"/>
  <mergeCells count="5">
    <mergeCell ref="C192:G192"/>
    <mergeCell ref="C238:E238"/>
    <mergeCell ref="F238:J238"/>
    <mergeCell ref="A2:E2"/>
    <mergeCell ref="H3:J3"/>
  </mergeCells>
  <hyperlinks>
    <hyperlink ref="J1" location="Index!A1" display="Back to Index"/>
    <hyperlink ref="I257" location="Table2.19!A1" display="Back to top"/>
  </hyperlinks>
  <pageMargins left="0.7" right="0.7" top="0.75" bottom="0.75" header="0.3" footer="0.3"/>
  <pageSetup paperSize="9" orientation="portrait" r:id="rId1"/>
  <drawing r:id="rId2"/>
  <tableParts count="11">
    <tablePart r:id="rId3"/>
    <tablePart r:id="rId4"/>
    <tablePart r:id="rId5"/>
    <tablePart r:id="rId6"/>
    <tablePart r:id="rId7"/>
    <tablePart r:id="rId8"/>
    <tablePart r:id="rId9"/>
    <tablePart r:id="rId10"/>
    <tablePart r:id="rId11"/>
    <tablePart r:id="rId12"/>
    <tablePart r:id="rId1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4"/>
  <sheetViews>
    <sheetView showGridLines="0" workbookViewId="0"/>
  </sheetViews>
  <sheetFormatPr defaultRowHeight="15" x14ac:dyDescent="0.25"/>
  <cols>
    <col min="1" max="1" width="4.7109375" customWidth="1"/>
    <col min="2" max="2" width="51.140625" customWidth="1"/>
    <col min="3" max="3" width="14.140625" customWidth="1"/>
    <col min="4" max="4" width="17.140625" customWidth="1"/>
    <col min="5" max="5" width="14.140625" customWidth="1"/>
    <col min="6" max="6" width="20" customWidth="1"/>
    <col min="7" max="7" width="13.85546875" customWidth="1"/>
    <col min="8" max="8" width="18.85546875" customWidth="1"/>
    <col min="9" max="10" width="20.5703125" customWidth="1"/>
    <col min="11" max="11" width="12" customWidth="1"/>
    <col min="12" max="12" width="45.85546875" customWidth="1"/>
    <col min="13" max="15" width="9.140625" style="162"/>
  </cols>
  <sheetData>
    <row r="1" spans="1:15" ht="18.75" x14ac:dyDescent="0.3">
      <c r="A1" s="49" t="s">
        <v>1147</v>
      </c>
      <c r="K1" s="341" t="s">
        <v>1250</v>
      </c>
    </row>
    <row r="2" spans="1:15" ht="15" customHeight="1" x14ac:dyDescent="0.25">
      <c r="A2" s="1078" t="s">
        <v>1150</v>
      </c>
      <c r="B2" s="1078"/>
      <c r="C2" s="1078"/>
      <c r="D2" s="1078"/>
      <c r="E2" s="1078"/>
      <c r="F2" s="1078"/>
      <c r="G2" s="1078"/>
      <c r="H2" s="1078"/>
      <c r="I2" s="1078"/>
      <c r="J2" s="14"/>
      <c r="K2" s="14"/>
    </row>
    <row r="3" spans="1:15" ht="15" customHeight="1" x14ac:dyDescent="0.25">
      <c r="A3" s="339"/>
      <c r="B3" s="339"/>
      <c r="C3" s="339"/>
      <c r="D3" s="339"/>
      <c r="E3" s="339"/>
      <c r="F3" s="339"/>
      <c r="G3" s="1030" t="s">
        <v>184</v>
      </c>
      <c r="H3" s="1030"/>
      <c r="I3" s="1030"/>
      <c r="J3" s="1030"/>
      <c r="K3" s="1030"/>
    </row>
    <row r="4" spans="1:15" x14ac:dyDescent="0.25">
      <c r="M4" s="162" t="s">
        <v>1509</v>
      </c>
      <c r="N4" s="162">
        <v>68.8</v>
      </c>
    </row>
    <row r="5" spans="1:15" x14ac:dyDescent="0.25">
      <c r="M5" s="162" t="s">
        <v>921</v>
      </c>
      <c r="N5" s="162">
        <v>6.5</v>
      </c>
    </row>
    <row r="6" spans="1:15" x14ac:dyDescent="0.25">
      <c r="M6" s="162" t="s">
        <v>922</v>
      </c>
      <c r="N6" s="162">
        <v>13.3</v>
      </c>
    </row>
    <row r="7" spans="1:15" x14ac:dyDescent="0.25">
      <c r="M7" s="162" t="s">
        <v>923</v>
      </c>
      <c r="N7" s="162">
        <v>11.3</v>
      </c>
    </row>
    <row r="12" spans="1:15" x14ac:dyDescent="0.25">
      <c r="B12" s="9" t="s">
        <v>904</v>
      </c>
    </row>
    <row r="13" spans="1:15" s="11" customFormat="1" x14ac:dyDescent="0.25">
      <c r="B13" s="356" t="s">
        <v>905</v>
      </c>
      <c r="C13" s="357" t="s">
        <v>184</v>
      </c>
      <c r="D13" s="357" t="s">
        <v>203</v>
      </c>
      <c r="E13" s="357" t="s">
        <v>185</v>
      </c>
      <c r="F13" s="357" t="s">
        <v>204</v>
      </c>
      <c r="G13" s="357" t="s">
        <v>907</v>
      </c>
      <c r="H13" s="119"/>
      <c r="I13" s="119"/>
      <c r="J13" s="119"/>
      <c r="M13" s="162"/>
      <c r="N13" s="162" t="s">
        <v>925</v>
      </c>
      <c r="O13" s="163"/>
    </row>
    <row r="14" spans="1:15" x14ac:dyDescent="0.25">
      <c r="B14" s="358" t="s">
        <v>47</v>
      </c>
      <c r="C14" s="359">
        <v>228838</v>
      </c>
      <c r="D14" s="360">
        <v>100</v>
      </c>
      <c r="E14" s="359">
        <v>211929</v>
      </c>
      <c r="F14" s="361">
        <v>16909</v>
      </c>
      <c r="G14" s="362">
        <v>7.9786154797125447E-2</v>
      </c>
      <c r="H14" s="154"/>
      <c r="I14" s="199"/>
      <c r="J14" s="154"/>
      <c r="M14" s="162" t="s">
        <v>47</v>
      </c>
      <c r="N14" s="162">
        <v>8</v>
      </c>
    </row>
    <row r="15" spans="1:15" s="23" customFormat="1" x14ac:dyDescent="0.25">
      <c r="B15" s="363" t="s">
        <v>839</v>
      </c>
      <c r="C15" s="364">
        <v>157531</v>
      </c>
      <c r="D15" s="365">
        <v>68.839528400003488</v>
      </c>
      <c r="E15" s="364">
        <v>158037</v>
      </c>
      <c r="F15" s="361">
        <v>-506</v>
      </c>
      <c r="G15" s="904">
        <v>-3.2017818612097167E-3</v>
      </c>
      <c r="H15" s="355"/>
      <c r="I15" s="354"/>
      <c r="J15" s="355"/>
      <c r="M15" s="162" t="s">
        <v>920</v>
      </c>
      <c r="N15" s="162">
        <v>-0.3</v>
      </c>
      <c r="O15" s="162"/>
    </row>
    <row r="16" spans="1:15" s="23" customFormat="1" x14ac:dyDescent="0.25">
      <c r="B16" s="363" t="s">
        <v>1159</v>
      </c>
      <c r="C16" s="364">
        <v>45407</v>
      </c>
      <c r="D16" s="365">
        <v>19.842421276186649</v>
      </c>
      <c r="E16" s="364">
        <v>35151</v>
      </c>
      <c r="F16" s="361">
        <v>10256</v>
      </c>
      <c r="G16" s="362">
        <v>0.29176979317800344</v>
      </c>
      <c r="H16" s="355"/>
      <c r="I16" s="354"/>
      <c r="J16" s="355"/>
      <c r="M16" s="162" t="s">
        <v>840</v>
      </c>
      <c r="N16" s="162">
        <v>29</v>
      </c>
      <c r="O16" s="162"/>
    </row>
    <row r="17" spans="1:15" x14ac:dyDescent="0.25">
      <c r="B17" s="363" t="s">
        <v>841</v>
      </c>
      <c r="C17" s="364">
        <v>25896</v>
      </c>
      <c r="D17" s="365">
        <v>11.316302362369886</v>
      </c>
      <c r="E17" s="364">
        <v>18747</v>
      </c>
      <c r="F17" s="361">
        <v>7149</v>
      </c>
      <c r="G17" s="362">
        <v>0.38134101456232999</v>
      </c>
      <c r="H17" s="355"/>
      <c r="I17" s="354"/>
      <c r="J17" s="355"/>
      <c r="M17" s="162" t="s">
        <v>924</v>
      </c>
      <c r="N17" s="162">
        <v>38</v>
      </c>
    </row>
    <row r="18" spans="1:15" x14ac:dyDescent="0.25">
      <c r="B18" s="363" t="s">
        <v>908</v>
      </c>
      <c r="C18" s="364">
        <v>14839</v>
      </c>
      <c r="D18" s="365">
        <v>6.4844999519310607</v>
      </c>
      <c r="E18" s="364">
        <v>13159</v>
      </c>
      <c r="F18" s="361">
        <v>1680</v>
      </c>
      <c r="G18" s="362">
        <v>0.12766927578083442</v>
      </c>
      <c r="H18" s="355"/>
      <c r="I18" s="354"/>
      <c r="J18" s="355"/>
    </row>
    <row r="19" spans="1:15" s="23" customFormat="1" x14ac:dyDescent="0.25">
      <c r="B19" s="363" t="s">
        <v>1349</v>
      </c>
      <c r="C19" s="364">
        <v>30568</v>
      </c>
      <c r="D19" s="365">
        <v>13.357921324255587</v>
      </c>
      <c r="E19" s="364">
        <v>21992</v>
      </c>
      <c r="F19" s="361">
        <v>8576</v>
      </c>
      <c r="G19" s="362">
        <v>0.38995998544925425</v>
      </c>
      <c r="H19" s="355"/>
      <c r="I19" s="354"/>
      <c r="J19" s="355"/>
      <c r="M19" s="162"/>
      <c r="N19" s="162"/>
      <c r="O19" s="162"/>
    </row>
    <row r="20" spans="1:15" x14ac:dyDescent="0.25">
      <c r="B20" s="363" t="s">
        <v>909</v>
      </c>
      <c r="C20" s="364">
        <v>23449</v>
      </c>
      <c r="D20" s="365">
        <v>10.24698695146785</v>
      </c>
      <c r="E20" s="364">
        <v>18970</v>
      </c>
      <c r="F20" s="361">
        <v>4479</v>
      </c>
      <c r="G20" s="362">
        <v>0.23610964681075383</v>
      </c>
      <c r="H20" s="355"/>
      <c r="I20" s="354"/>
      <c r="J20" s="355"/>
    </row>
    <row r="21" spans="1:15" x14ac:dyDescent="0.25">
      <c r="B21" s="363" t="s">
        <v>910</v>
      </c>
      <c r="C21" s="364">
        <v>58248</v>
      </c>
      <c r="D21" s="365">
        <v>25.453814488852377</v>
      </c>
      <c r="E21" s="364">
        <v>56789</v>
      </c>
      <c r="F21" s="361">
        <v>1459</v>
      </c>
      <c r="G21" s="362">
        <v>2.5691595203296412E-2</v>
      </c>
      <c r="H21" s="355"/>
      <c r="I21" s="354"/>
      <c r="J21" s="355"/>
    </row>
    <row r="22" spans="1:15" x14ac:dyDescent="0.25">
      <c r="B22" s="358" t="s">
        <v>911</v>
      </c>
      <c r="C22" s="364">
        <v>67559</v>
      </c>
      <c r="D22" s="366">
        <v>29.52263173074402</v>
      </c>
      <c r="E22" s="359">
        <v>56709</v>
      </c>
      <c r="F22" s="361">
        <v>10850</v>
      </c>
      <c r="G22" s="362">
        <v>0.19132765522227513</v>
      </c>
      <c r="H22" s="154"/>
      <c r="I22" s="199"/>
      <c r="J22" s="154"/>
    </row>
    <row r="23" spans="1:15" s="23" customFormat="1" x14ac:dyDescent="0.25">
      <c r="B23" s="363" t="s">
        <v>1458</v>
      </c>
      <c r="C23" s="364">
        <v>14330</v>
      </c>
      <c r="D23" s="366">
        <v>6.2620718586947968</v>
      </c>
      <c r="E23" s="364">
        <v>11043</v>
      </c>
      <c r="F23" s="361">
        <v>3287</v>
      </c>
      <c r="G23" s="362">
        <v>0.29765462283799693</v>
      </c>
      <c r="H23" s="352"/>
      <c r="I23" s="353"/>
      <c r="J23" s="353"/>
    </row>
    <row r="24" spans="1:15" s="23" customFormat="1" x14ac:dyDescent="0.25">
      <c r="B24" s="363" t="s">
        <v>1470</v>
      </c>
      <c r="C24" s="364">
        <v>10419</v>
      </c>
      <c r="D24" s="366">
        <v>4.5530025607635096</v>
      </c>
      <c r="E24" s="364">
        <v>7868</v>
      </c>
      <c r="F24" s="361">
        <v>2551</v>
      </c>
      <c r="G24" s="362">
        <v>0.32422470767666495</v>
      </c>
      <c r="H24" s="352"/>
      <c r="I24" s="353"/>
      <c r="J24" s="353"/>
    </row>
    <row r="25" spans="1:15" x14ac:dyDescent="0.25">
      <c r="B25" s="231" t="s">
        <v>1348</v>
      </c>
    </row>
    <row r="26" spans="1:15" x14ac:dyDescent="0.25">
      <c r="B26" s="231"/>
    </row>
    <row r="27" spans="1:15" x14ac:dyDescent="0.25">
      <c r="B27" s="9" t="s">
        <v>912</v>
      </c>
    </row>
    <row r="28" spans="1:15" x14ac:dyDescent="0.25">
      <c r="B28" s="9" t="s">
        <v>913</v>
      </c>
    </row>
    <row r="29" spans="1:15" ht="31.5" customHeight="1" x14ac:dyDescent="0.25">
      <c r="A29" s="180"/>
      <c r="B29" s="383" t="s">
        <v>182</v>
      </c>
      <c r="C29" s="200" t="s">
        <v>914</v>
      </c>
      <c r="D29" s="200" t="s">
        <v>915</v>
      </c>
      <c r="E29" s="200" t="s">
        <v>916</v>
      </c>
      <c r="F29" s="200" t="s">
        <v>917</v>
      </c>
      <c r="G29" s="309" t="s">
        <v>185</v>
      </c>
      <c r="H29" s="309" t="s">
        <v>919</v>
      </c>
      <c r="I29" s="314" t="s">
        <v>967</v>
      </c>
      <c r="J29" s="314" t="s">
        <v>918</v>
      </c>
    </row>
    <row r="30" spans="1:15" x14ac:dyDescent="0.25">
      <c r="B30" s="71" t="s">
        <v>32</v>
      </c>
      <c r="C30" s="72">
        <v>2564</v>
      </c>
      <c r="D30" s="72">
        <v>3351</v>
      </c>
      <c r="E30" s="72">
        <v>5912</v>
      </c>
      <c r="F30" s="184">
        <v>13.021166002246549</v>
      </c>
      <c r="G30" s="72">
        <v>3578</v>
      </c>
      <c r="H30" s="72">
        <v>1755</v>
      </c>
      <c r="I30" s="184">
        <f>(E30-G30)/G30*100</f>
        <v>65.231973169368359</v>
      </c>
      <c r="J30" s="184">
        <v>236.86609686609685</v>
      </c>
    </row>
    <row r="31" spans="1:15" x14ac:dyDescent="0.25">
      <c r="B31" s="340" t="s">
        <v>8</v>
      </c>
      <c r="C31" s="67">
        <v>2958</v>
      </c>
      <c r="D31" s="67">
        <v>2622</v>
      </c>
      <c r="E31" s="67">
        <v>5584</v>
      </c>
      <c r="F31" s="185">
        <v>12.298746778847212</v>
      </c>
      <c r="G31" s="67">
        <v>5313</v>
      </c>
      <c r="H31" s="67">
        <v>5081</v>
      </c>
      <c r="I31" s="185">
        <f t="shared" ref="I31:I51" si="0">(E31-G31)/G31*100</f>
        <v>5.1006964050442312</v>
      </c>
      <c r="J31" s="185">
        <v>9.8996260578626263</v>
      </c>
    </row>
    <row r="32" spans="1:15" x14ac:dyDescent="0.25">
      <c r="B32" s="340" t="s">
        <v>28</v>
      </c>
      <c r="C32" s="67">
        <v>2474</v>
      </c>
      <c r="D32" s="67">
        <v>2163</v>
      </c>
      <c r="E32" s="67">
        <v>4635</v>
      </c>
      <c r="F32" s="185">
        <v>10.208576525780234</v>
      </c>
      <c r="G32" s="67">
        <v>3969</v>
      </c>
      <c r="H32" s="67">
        <v>3438</v>
      </c>
      <c r="I32" s="185">
        <f t="shared" si="0"/>
        <v>16.780045351473923</v>
      </c>
      <c r="J32" s="185">
        <v>34.816753926701573</v>
      </c>
    </row>
    <row r="33" spans="2:10" x14ac:dyDescent="0.25">
      <c r="B33" s="340" t="s">
        <v>13</v>
      </c>
      <c r="C33" s="67">
        <v>1956</v>
      </c>
      <c r="D33" s="67">
        <v>1640</v>
      </c>
      <c r="E33" s="67">
        <v>3595</v>
      </c>
      <c r="F33" s="185">
        <v>7.9179789881725871</v>
      </c>
      <c r="G33" s="67">
        <v>1921</v>
      </c>
      <c r="H33" s="67">
        <v>587</v>
      </c>
      <c r="I33" s="185">
        <f t="shared" si="0"/>
        <v>87.142113482561172</v>
      </c>
      <c r="J33" s="185">
        <v>512.43611584327095</v>
      </c>
    </row>
    <row r="34" spans="2:10" x14ac:dyDescent="0.25">
      <c r="B34" s="340" t="s">
        <v>12</v>
      </c>
      <c r="C34" s="67">
        <v>732</v>
      </c>
      <c r="D34" s="67">
        <v>534</v>
      </c>
      <c r="E34" s="67">
        <v>1268</v>
      </c>
      <c r="F34" s="185">
        <v>2.7927669977754777</v>
      </c>
      <c r="G34" s="67">
        <v>1017</v>
      </c>
      <c r="H34" s="67">
        <v>940</v>
      </c>
      <c r="I34" s="185">
        <f t="shared" si="0"/>
        <v>24.680432645034415</v>
      </c>
      <c r="J34" s="185">
        <v>34.893617021276597</v>
      </c>
    </row>
    <row r="35" spans="2:10" x14ac:dyDescent="0.25">
      <c r="B35" s="340" t="s">
        <v>41</v>
      </c>
      <c r="C35" s="67">
        <v>651</v>
      </c>
      <c r="D35" s="67">
        <v>561</v>
      </c>
      <c r="E35" s="67">
        <v>1218</v>
      </c>
      <c r="F35" s="185">
        <v>2.6826421161597254</v>
      </c>
      <c r="G35" s="67">
        <v>1058</v>
      </c>
      <c r="H35" s="67">
        <v>1092</v>
      </c>
      <c r="I35" s="185">
        <f t="shared" si="0"/>
        <v>15.122873345935728</v>
      </c>
      <c r="J35" s="185">
        <v>11.538461538461538</v>
      </c>
    </row>
    <row r="36" spans="2:10" x14ac:dyDescent="0.25">
      <c r="B36" s="340" t="s">
        <v>126</v>
      </c>
      <c r="C36" s="67">
        <v>501</v>
      </c>
      <c r="D36" s="67">
        <v>693</v>
      </c>
      <c r="E36" s="67">
        <v>1196</v>
      </c>
      <c r="F36" s="185">
        <v>2.6341871682487938</v>
      </c>
      <c r="G36" s="67">
        <v>867</v>
      </c>
      <c r="H36" s="67">
        <v>325</v>
      </c>
      <c r="I36" s="185">
        <f t="shared" si="0"/>
        <v>37.94694348327566</v>
      </c>
      <c r="J36" s="185">
        <v>268</v>
      </c>
    </row>
    <row r="37" spans="2:10" x14ac:dyDescent="0.25">
      <c r="B37" s="340" t="s">
        <v>26</v>
      </c>
      <c r="C37" s="67">
        <v>603</v>
      </c>
      <c r="D37" s="67">
        <v>523</v>
      </c>
      <c r="E37" s="67">
        <v>1126</v>
      </c>
      <c r="F37" s="185">
        <v>2.4800123339867408</v>
      </c>
      <c r="G37" s="67">
        <v>349</v>
      </c>
      <c r="H37" s="67">
        <v>30</v>
      </c>
      <c r="I37" s="185">
        <f t="shared" si="0"/>
        <v>222.63610315186247</v>
      </c>
      <c r="J37" s="185">
        <v>3653.333333333333</v>
      </c>
    </row>
    <row r="38" spans="2:10" x14ac:dyDescent="0.25">
      <c r="B38" s="340" t="s">
        <v>14</v>
      </c>
      <c r="C38" s="67">
        <v>389</v>
      </c>
      <c r="D38" s="67">
        <v>728</v>
      </c>
      <c r="E38" s="67">
        <v>1119</v>
      </c>
      <c r="F38" s="185">
        <v>2.4645948505605357</v>
      </c>
      <c r="G38" s="67">
        <v>1004</v>
      </c>
      <c r="H38" s="67">
        <v>764</v>
      </c>
      <c r="I38" s="185">
        <f t="shared" si="0"/>
        <v>11.454183266932271</v>
      </c>
      <c r="J38" s="185">
        <v>46.465968586387433</v>
      </c>
    </row>
    <row r="39" spans="2:10" x14ac:dyDescent="0.25">
      <c r="B39" s="340" t="s">
        <v>125</v>
      </c>
      <c r="C39" s="67">
        <v>499</v>
      </c>
      <c r="D39" s="67">
        <v>526</v>
      </c>
      <c r="E39" s="67">
        <v>1029</v>
      </c>
      <c r="F39" s="185">
        <v>2.2663700636521815</v>
      </c>
      <c r="G39" s="67">
        <v>1003</v>
      </c>
      <c r="H39" s="67">
        <v>1025</v>
      </c>
      <c r="I39" s="185">
        <f t="shared" si="0"/>
        <v>2.5922233300099702</v>
      </c>
      <c r="J39" s="185">
        <v>0.3902439024390244</v>
      </c>
    </row>
    <row r="40" spans="2:10" x14ac:dyDescent="0.25">
      <c r="B40" s="340" t="s">
        <v>17</v>
      </c>
      <c r="C40" s="67">
        <v>562</v>
      </c>
      <c r="D40" s="67">
        <v>465</v>
      </c>
      <c r="E40" s="67">
        <v>1022</v>
      </c>
      <c r="F40" s="185">
        <v>2.250952580225976</v>
      </c>
      <c r="G40" s="67">
        <v>631</v>
      </c>
      <c r="H40" s="67">
        <v>322</v>
      </c>
      <c r="I40" s="185">
        <f t="shared" si="0"/>
        <v>61.965134706814581</v>
      </c>
      <c r="J40" s="185">
        <v>217.39130434782606</v>
      </c>
    </row>
    <row r="41" spans="2:10" x14ac:dyDescent="0.25">
      <c r="B41" s="340" t="s">
        <v>39</v>
      </c>
      <c r="C41" s="67">
        <v>253</v>
      </c>
      <c r="D41" s="67">
        <v>702</v>
      </c>
      <c r="E41" s="67">
        <v>959</v>
      </c>
      <c r="F41" s="185">
        <v>2.1121952293901285</v>
      </c>
      <c r="G41" s="67">
        <v>721</v>
      </c>
      <c r="H41" s="67">
        <v>514</v>
      </c>
      <c r="I41" s="185">
        <f t="shared" si="0"/>
        <v>33.009708737864081</v>
      </c>
      <c r="J41" s="185">
        <v>86.575875486381321</v>
      </c>
    </row>
    <row r="42" spans="2:10" x14ac:dyDescent="0.25">
      <c r="B42" s="340" t="s">
        <v>42</v>
      </c>
      <c r="C42" s="67">
        <v>412</v>
      </c>
      <c r="D42" s="67">
        <v>526</v>
      </c>
      <c r="E42" s="67">
        <v>935</v>
      </c>
      <c r="F42" s="185">
        <v>2.0593352862145675</v>
      </c>
      <c r="G42" s="67">
        <v>666</v>
      </c>
      <c r="H42" s="67">
        <v>556</v>
      </c>
      <c r="I42" s="185">
        <f t="shared" si="0"/>
        <v>40.390390390390394</v>
      </c>
      <c r="J42" s="185">
        <v>68.165467625899282</v>
      </c>
    </row>
    <row r="43" spans="2:10" x14ac:dyDescent="0.25">
      <c r="B43" s="340" t="s">
        <v>11</v>
      </c>
      <c r="C43" s="67">
        <v>418</v>
      </c>
      <c r="D43" s="67">
        <v>512</v>
      </c>
      <c r="E43" s="67">
        <v>931</v>
      </c>
      <c r="F43" s="185">
        <v>2.0505252956853068</v>
      </c>
      <c r="G43" s="67">
        <v>961</v>
      </c>
      <c r="H43" s="67">
        <v>881</v>
      </c>
      <c r="I43" s="185">
        <f t="shared" si="0"/>
        <v>-3.1217481789802286</v>
      </c>
      <c r="J43" s="185">
        <v>5.6753688989784337</v>
      </c>
    </row>
    <row r="44" spans="2:10" x14ac:dyDescent="0.25">
      <c r="B44" s="340" t="s">
        <v>36</v>
      </c>
      <c r="C44" s="67">
        <v>468</v>
      </c>
      <c r="D44" s="67">
        <v>424</v>
      </c>
      <c r="E44" s="67">
        <v>889</v>
      </c>
      <c r="F44" s="185">
        <v>1.9580203951280752</v>
      </c>
      <c r="G44" s="67">
        <v>763</v>
      </c>
      <c r="H44" s="67">
        <v>450</v>
      </c>
      <c r="I44" s="185">
        <f t="shared" si="0"/>
        <v>16.513761467889911</v>
      </c>
      <c r="J44" s="185">
        <v>97.555555555555557</v>
      </c>
    </row>
    <row r="45" spans="2:10" x14ac:dyDescent="0.25">
      <c r="B45" s="340" t="s">
        <v>37</v>
      </c>
      <c r="C45" s="67">
        <v>404</v>
      </c>
      <c r="D45" s="67">
        <v>370</v>
      </c>
      <c r="E45" s="67">
        <v>777</v>
      </c>
      <c r="F45" s="185">
        <v>1.71134066030879</v>
      </c>
      <c r="G45" s="67">
        <v>450</v>
      </c>
      <c r="H45" s="67">
        <v>271</v>
      </c>
      <c r="I45" s="185">
        <f t="shared" si="0"/>
        <v>72.666666666666671</v>
      </c>
      <c r="J45" s="185">
        <v>186.71586715867159</v>
      </c>
    </row>
    <row r="46" spans="2:10" x14ac:dyDescent="0.25">
      <c r="B46" s="340" t="s">
        <v>22</v>
      </c>
      <c r="C46" s="67">
        <v>309</v>
      </c>
      <c r="D46" s="67">
        <v>401</v>
      </c>
      <c r="E46" s="67">
        <v>707</v>
      </c>
      <c r="F46" s="185">
        <v>1.5571658260467369</v>
      </c>
      <c r="G46" s="67">
        <v>631</v>
      </c>
      <c r="H46" s="67">
        <v>580</v>
      </c>
      <c r="I46" s="185">
        <f t="shared" si="0"/>
        <v>12.044374009508717</v>
      </c>
      <c r="J46" s="185">
        <v>21.896551724137929</v>
      </c>
    </row>
    <row r="47" spans="2:10" x14ac:dyDescent="0.25">
      <c r="B47" s="340" t="s">
        <v>34</v>
      </c>
      <c r="C47" s="67">
        <v>372</v>
      </c>
      <c r="D47" s="67">
        <v>326</v>
      </c>
      <c r="E47" s="67">
        <v>698</v>
      </c>
      <c r="F47" s="185">
        <v>1.5373433473559015</v>
      </c>
      <c r="G47" s="67">
        <v>806</v>
      </c>
      <c r="H47" s="67">
        <v>784</v>
      </c>
      <c r="I47" s="185">
        <f t="shared" si="0"/>
        <v>-13.399503722084367</v>
      </c>
      <c r="J47" s="185">
        <v>-10.969387755102041</v>
      </c>
    </row>
    <row r="48" spans="2:10" x14ac:dyDescent="0.25">
      <c r="B48" s="340" t="s">
        <v>44</v>
      </c>
      <c r="C48" s="67">
        <v>330</v>
      </c>
      <c r="D48" s="67">
        <v>341</v>
      </c>
      <c r="E48" s="67">
        <v>669</v>
      </c>
      <c r="F48" s="185">
        <v>1.4734709160187653</v>
      </c>
      <c r="G48" s="67">
        <v>585</v>
      </c>
      <c r="H48" s="67">
        <v>283</v>
      </c>
      <c r="I48" s="185">
        <f t="shared" si="0"/>
        <v>14.358974358974358</v>
      </c>
      <c r="J48" s="185">
        <v>136.39575971731449</v>
      </c>
    </row>
    <row r="49" spans="2:15" x14ac:dyDescent="0.25">
      <c r="B49" s="340" t="s">
        <v>38</v>
      </c>
      <c r="C49" s="67">
        <v>212</v>
      </c>
      <c r="D49" s="67">
        <v>417</v>
      </c>
      <c r="E49" s="67">
        <v>628</v>
      </c>
      <c r="F49" s="185">
        <v>1.3831685130938485</v>
      </c>
      <c r="G49" s="67">
        <v>249</v>
      </c>
      <c r="H49" s="67">
        <v>71</v>
      </c>
      <c r="I49" s="185">
        <f t="shared" si="0"/>
        <v>152.20883534136547</v>
      </c>
      <c r="J49" s="185">
        <v>784.50704225352115</v>
      </c>
    </row>
    <row r="50" spans="2:15" x14ac:dyDescent="0.25">
      <c r="B50" s="382" t="s">
        <v>1350</v>
      </c>
      <c r="C50" s="187">
        <v>5580</v>
      </c>
      <c r="D50" s="187">
        <v>4931</v>
      </c>
      <c r="E50" s="187">
        <v>10507</v>
      </c>
      <c r="F50" s="188">
        <v>23.141642622734178</v>
      </c>
      <c r="G50" s="189">
        <f>35151-28553</f>
        <v>6598</v>
      </c>
      <c r="H50" s="189">
        <f>26532-19749</f>
        <v>6783</v>
      </c>
      <c r="I50" s="188">
        <f t="shared" si="0"/>
        <v>59.245225826007882</v>
      </c>
      <c r="J50" s="188">
        <v>54.901960784313729</v>
      </c>
    </row>
    <row r="51" spans="2:15" s="21" customFormat="1" x14ac:dyDescent="0.25">
      <c r="B51" s="64" t="s">
        <v>210</v>
      </c>
      <c r="C51" s="384">
        <v>22647</v>
      </c>
      <c r="D51" s="384">
        <v>22756</v>
      </c>
      <c r="E51" s="385">
        <v>45403</v>
      </c>
      <c r="F51" s="386">
        <v>100</v>
      </c>
      <c r="G51" s="384">
        <v>35151</v>
      </c>
      <c r="H51" s="384">
        <v>26532</v>
      </c>
      <c r="I51" s="386">
        <f t="shared" si="0"/>
        <v>29.165599840687324</v>
      </c>
      <c r="J51" s="386">
        <v>71.125433438866267</v>
      </c>
      <c r="M51" s="162"/>
      <c r="N51" s="162"/>
      <c r="O51" s="162"/>
    </row>
    <row r="52" spans="2:15" ht="15.75" customHeight="1" x14ac:dyDescent="0.25">
      <c r="B52" s="231" t="s">
        <v>1348</v>
      </c>
      <c r="C52" s="247"/>
      <c r="D52" s="247"/>
      <c r="E52" s="247"/>
      <c r="F52" s="247"/>
      <c r="G52" s="106"/>
      <c r="H52" s="106"/>
      <c r="I52" s="106"/>
      <c r="J52" s="106"/>
    </row>
    <row r="53" spans="2:15" ht="15.75" customHeight="1" x14ac:dyDescent="0.25">
      <c r="B53" s="231"/>
      <c r="C53" s="247"/>
      <c r="D53" s="247"/>
      <c r="E53" s="247"/>
      <c r="F53" s="247"/>
      <c r="G53" s="106"/>
      <c r="H53" s="106"/>
      <c r="I53" s="106"/>
      <c r="J53" s="106"/>
    </row>
    <row r="54" spans="2:15" ht="15.75" customHeight="1" x14ac:dyDescent="0.25">
      <c r="B54" s="274" t="s">
        <v>926</v>
      </c>
      <c r="C54" s="106"/>
      <c r="D54" s="106"/>
      <c r="E54" s="106"/>
      <c r="F54" s="106"/>
      <c r="G54" s="106"/>
      <c r="H54" s="106"/>
      <c r="I54" s="106"/>
      <c r="J54" s="106"/>
    </row>
    <row r="55" spans="2:15" ht="15.75" customHeight="1" x14ac:dyDescent="0.25">
      <c r="B55" s="9" t="s">
        <v>927</v>
      </c>
      <c r="I55" s="106"/>
      <c r="J55" s="106"/>
    </row>
    <row r="56" spans="2:15" ht="15.75" customHeight="1" x14ac:dyDescent="0.25">
      <c r="B56" t="s">
        <v>1471</v>
      </c>
      <c r="I56" s="106"/>
      <c r="J56" s="106"/>
    </row>
    <row r="57" spans="2:15" ht="15.75" customHeight="1" x14ac:dyDescent="0.25">
      <c r="B57" s="160" t="s">
        <v>182</v>
      </c>
      <c r="C57" s="200" t="s">
        <v>929</v>
      </c>
      <c r="D57" s="200" t="s">
        <v>930</v>
      </c>
      <c r="E57" s="200" t="s">
        <v>932</v>
      </c>
      <c r="F57" s="200" t="s">
        <v>931</v>
      </c>
      <c r="G57" s="200" t="s">
        <v>522</v>
      </c>
      <c r="H57" s="200" t="s">
        <v>48</v>
      </c>
      <c r="I57" s="106"/>
      <c r="J57" s="106"/>
    </row>
    <row r="58" spans="2:15" ht="15.75" customHeight="1" x14ac:dyDescent="0.25">
      <c r="B58" s="71" t="s">
        <v>32</v>
      </c>
      <c r="C58" s="102">
        <v>796</v>
      </c>
      <c r="D58" s="102">
        <v>744</v>
      </c>
      <c r="E58" s="102">
        <v>2696</v>
      </c>
      <c r="F58" s="102">
        <v>1419</v>
      </c>
      <c r="G58" s="102">
        <v>256</v>
      </c>
      <c r="H58" s="72">
        <v>5912</v>
      </c>
      <c r="I58" s="106"/>
      <c r="J58" s="106"/>
    </row>
    <row r="59" spans="2:15" ht="15.75" customHeight="1" x14ac:dyDescent="0.25">
      <c r="B59" s="340" t="s">
        <v>8</v>
      </c>
      <c r="C59" s="247">
        <v>295</v>
      </c>
      <c r="D59" s="247">
        <v>351</v>
      </c>
      <c r="E59" s="247">
        <v>1435</v>
      </c>
      <c r="F59" s="247">
        <v>2366</v>
      </c>
      <c r="G59" s="247">
        <v>1132</v>
      </c>
      <c r="H59" s="67">
        <v>5584</v>
      </c>
      <c r="I59" s="106"/>
      <c r="J59" s="106"/>
    </row>
    <row r="60" spans="2:15" ht="15.75" customHeight="1" x14ac:dyDescent="0.25">
      <c r="B60" s="340" t="s">
        <v>28</v>
      </c>
      <c r="C60" s="247">
        <v>366</v>
      </c>
      <c r="D60" s="247">
        <v>388</v>
      </c>
      <c r="E60" s="247">
        <v>1573</v>
      </c>
      <c r="F60" s="247">
        <v>1857</v>
      </c>
      <c r="G60" s="247">
        <v>458</v>
      </c>
      <c r="H60" s="67">
        <v>4635</v>
      </c>
      <c r="I60" s="106"/>
      <c r="J60" s="106"/>
    </row>
    <row r="61" spans="2:15" ht="15.75" customHeight="1" x14ac:dyDescent="0.25">
      <c r="B61" s="340" t="s">
        <v>13</v>
      </c>
      <c r="C61" s="247">
        <v>425</v>
      </c>
      <c r="D61" s="247">
        <v>271</v>
      </c>
      <c r="E61" s="247">
        <v>2301</v>
      </c>
      <c r="F61" s="247">
        <v>492</v>
      </c>
      <c r="G61" s="247">
        <v>117</v>
      </c>
      <c r="H61" s="67">
        <v>3595</v>
      </c>
      <c r="I61" s="106"/>
      <c r="J61" s="106"/>
    </row>
    <row r="62" spans="2:15" ht="15.75" customHeight="1" x14ac:dyDescent="0.25">
      <c r="B62" s="340" t="s">
        <v>12</v>
      </c>
      <c r="C62" s="247">
        <v>117</v>
      </c>
      <c r="D62" s="247">
        <v>121</v>
      </c>
      <c r="E62" s="247">
        <v>320</v>
      </c>
      <c r="F62" s="247">
        <v>368</v>
      </c>
      <c r="G62" s="247">
        <v>336</v>
      </c>
      <c r="H62" s="67">
        <v>1268</v>
      </c>
      <c r="I62" s="106"/>
      <c r="J62" s="106"/>
    </row>
    <row r="63" spans="2:15" ht="15.75" customHeight="1" x14ac:dyDescent="0.25">
      <c r="B63" s="340" t="s">
        <v>41</v>
      </c>
      <c r="C63" s="247">
        <v>214</v>
      </c>
      <c r="D63" s="247">
        <v>129</v>
      </c>
      <c r="E63" s="247">
        <v>438</v>
      </c>
      <c r="F63" s="247">
        <v>349</v>
      </c>
      <c r="G63" s="247">
        <v>87</v>
      </c>
      <c r="H63" s="67">
        <v>1218</v>
      </c>
      <c r="I63" s="106"/>
      <c r="J63" s="106"/>
    </row>
    <row r="64" spans="2:15" ht="15.75" customHeight="1" x14ac:dyDescent="0.25">
      <c r="B64" s="340" t="s">
        <v>126</v>
      </c>
      <c r="C64" s="247">
        <v>102</v>
      </c>
      <c r="D64" s="247">
        <v>152</v>
      </c>
      <c r="E64" s="247">
        <v>580</v>
      </c>
      <c r="F64" s="247">
        <v>258</v>
      </c>
      <c r="G64" s="247">
        <v>96</v>
      </c>
      <c r="H64" s="67">
        <v>1196</v>
      </c>
      <c r="I64" s="106"/>
      <c r="J64" s="106"/>
    </row>
    <row r="65" spans="2:15" ht="15.75" customHeight="1" x14ac:dyDescent="0.25">
      <c r="B65" s="340" t="s">
        <v>26</v>
      </c>
      <c r="C65" s="247">
        <v>69</v>
      </c>
      <c r="D65" s="247">
        <v>211</v>
      </c>
      <c r="E65" s="247">
        <v>795</v>
      </c>
      <c r="F65" s="247">
        <v>46</v>
      </c>
      <c r="G65" s="247">
        <v>5</v>
      </c>
      <c r="H65" s="67">
        <v>1126</v>
      </c>
      <c r="I65" s="106"/>
      <c r="J65" s="106"/>
    </row>
    <row r="66" spans="2:15" ht="15.75" customHeight="1" x14ac:dyDescent="0.25">
      <c r="B66" s="340" t="s">
        <v>14</v>
      </c>
      <c r="C66" s="247">
        <v>105</v>
      </c>
      <c r="D66" s="247">
        <v>134</v>
      </c>
      <c r="E66" s="247">
        <v>524</v>
      </c>
      <c r="F66" s="247">
        <v>277</v>
      </c>
      <c r="G66" s="247">
        <v>78</v>
      </c>
      <c r="H66" s="67">
        <v>1119</v>
      </c>
      <c r="I66" s="106"/>
      <c r="J66" s="106"/>
    </row>
    <row r="67" spans="2:15" ht="15.75" customHeight="1" x14ac:dyDescent="0.25">
      <c r="B67" s="340" t="s">
        <v>125</v>
      </c>
      <c r="C67" s="247">
        <v>37</v>
      </c>
      <c r="D67" s="247">
        <v>34</v>
      </c>
      <c r="E67" s="247">
        <v>270</v>
      </c>
      <c r="F67" s="247">
        <v>490</v>
      </c>
      <c r="G67" s="247">
        <v>198</v>
      </c>
      <c r="H67" s="67">
        <v>1029</v>
      </c>
      <c r="I67" s="106"/>
      <c r="J67" s="106"/>
    </row>
    <row r="68" spans="2:15" ht="15.75" customHeight="1" x14ac:dyDescent="0.25">
      <c r="B68" s="340" t="s">
        <v>17</v>
      </c>
      <c r="C68" s="247">
        <v>57</v>
      </c>
      <c r="D68" s="247">
        <v>54</v>
      </c>
      <c r="E68" s="247">
        <v>721</v>
      </c>
      <c r="F68" s="247">
        <v>107</v>
      </c>
      <c r="G68" s="247">
        <v>86</v>
      </c>
      <c r="H68" s="67">
        <v>1022</v>
      </c>
      <c r="I68" s="106"/>
      <c r="J68" s="106"/>
    </row>
    <row r="69" spans="2:15" ht="15.75" customHeight="1" x14ac:dyDescent="0.25">
      <c r="B69" s="1022" t="s">
        <v>46</v>
      </c>
      <c r="C69" s="1023">
        <v>41353</v>
      </c>
      <c r="D69" s="1023">
        <v>23518</v>
      </c>
      <c r="E69" s="1023">
        <v>48874</v>
      </c>
      <c r="F69" s="1023">
        <v>34643</v>
      </c>
      <c r="G69" s="1023">
        <v>9150</v>
      </c>
      <c r="H69" s="1024">
        <v>157531</v>
      </c>
      <c r="I69" s="106"/>
      <c r="J69" s="106"/>
    </row>
    <row r="70" spans="2:15" ht="15.75" customHeight="1" x14ac:dyDescent="0.25">
      <c r="B70" s="1022" t="s">
        <v>933</v>
      </c>
      <c r="C70" s="1023">
        <v>1101</v>
      </c>
      <c r="D70" s="1023">
        <v>1097</v>
      </c>
      <c r="E70" s="1023">
        <v>5033</v>
      </c>
      <c r="F70" s="1023">
        <v>5506</v>
      </c>
      <c r="G70" s="1023">
        <v>2106</v>
      </c>
      <c r="H70" s="1024">
        <v>14839</v>
      </c>
      <c r="I70" s="106"/>
      <c r="J70" s="106"/>
    </row>
    <row r="71" spans="2:15" ht="15.75" customHeight="1" x14ac:dyDescent="0.25">
      <c r="B71" s="1022" t="s">
        <v>1148</v>
      </c>
      <c r="C71" s="1023">
        <v>2894</v>
      </c>
      <c r="D71" s="1023">
        <v>3042</v>
      </c>
      <c r="E71" s="1023">
        <v>14410</v>
      </c>
      <c r="F71" s="1023">
        <v>7294</v>
      </c>
      <c r="G71" s="1023">
        <v>2899</v>
      </c>
      <c r="H71" s="1024">
        <v>30568</v>
      </c>
      <c r="J71" s="106"/>
    </row>
    <row r="72" spans="2:15" ht="15.75" customHeight="1" x14ac:dyDescent="0.25">
      <c r="B72" s="26" t="s">
        <v>1149</v>
      </c>
      <c r="C72" s="247"/>
      <c r="D72" s="247"/>
      <c r="E72" s="247"/>
      <c r="F72" s="247"/>
      <c r="G72" s="224"/>
      <c r="H72" s="66"/>
      <c r="I72" s="106"/>
      <c r="J72" s="106"/>
    </row>
    <row r="73" spans="2:15" x14ac:dyDescent="0.25">
      <c r="B73" s="106"/>
      <c r="C73" s="224"/>
      <c r="D73" s="224"/>
      <c r="E73" s="224"/>
      <c r="F73" s="224"/>
      <c r="G73" s="224"/>
      <c r="H73" s="66"/>
      <c r="I73" s="106"/>
      <c r="J73" s="106"/>
    </row>
    <row r="74" spans="2:15" x14ac:dyDescent="0.25">
      <c r="B74" s="274" t="s">
        <v>1359</v>
      </c>
      <c r="C74" s="106"/>
      <c r="D74" s="106"/>
      <c r="E74" s="106"/>
      <c r="F74" s="106"/>
      <c r="G74" s="106"/>
      <c r="H74" s="106"/>
      <c r="I74" s="106"/>
      <c r="J74" s="106"/>
    </row>
    <row r="75" spans="2:15" x14ac:dyDescent="0.25">
      <c r="B75" s="9" t="s">
        <v>927</v>
      </c>
    </row>
    <row r="76" spans="2:15" x14ac:dyDescent="0.25">
      <c r="B76" t="s">
        <v>1473</v>
      </c>
    </row>
    <row r="77" spans="2:15" ht="22.5" customHeight="1" x14ac:dyDescent="0.25">
      <c r="B77" s="160" t="s">
        <v>182</v>
      </c>
      <c r="C77" s="200" t="s">
        <v>929</v>
      </c>
      <c r="D77" s="200" t="s">
        <v>930</v>
      </c>
      <c r="E77" s="200" t="s">
        <v>932</v>
      </c>
      <c r="F77" s="200" t="s">
        <v>931</v>
      </c>
      <c r="G77" s="200" t="s">
        <v>522</v>
      </c>
      <c r="H77" s="200" t="s">
        <v>48</v>
      </c>
      <c r="L77" s="162"/>
      <c r="O77"/>
    </row>
    <row r="78" spans="2:15" x14ac:dyDescent="0.25">
      <c r="B78" s="71" t="s">
        <v>32</v>
      </c>
      <c r="C78" s="1020">
        <v>13.464140730717187</v>
      </c>
      <c r="D78" s="1020">
        <v>12.584573748308525</v>
      </c>
      <c r="E78" s="1020">
        <v>45.602165087956699</v>
      </c>
      <c r="F78" s="1020">
        <v>24.002029769959403</v>
      </c>
      <c r="G78" s="1020">
        <v>4.3301759133964817</v>
      </c>
      <c r="H78" s="72">
        <v>5912</v>
      </c>
      <c r="L78" s="162"/>
      <c r="O78"/>
    </row>
    <row r="79" spans="2:15" x14ac:dyDescent="0.25">
      <c r="B79" s="340" t="s">
        <v>8</v>
      </c>
      <c r="C79" s="1021">
        <v>5.2829512893982811</v>
      </c>
      <c r="D79" s="1021">
        <v>6.2858166189111744</v>
      </c>
      <c r="E79" s="1021">
        <v>25.69842406876791</v>
      </c>
      <c r="F79" s="1021">
        <v>42.371060171919773</v>
      </c>
      <c r="G79" s="1021">
        <v>20.272206303724928</v>
      </c>
      <c r="H79" s="67">
        <v>5584</v>
      </c>
      <c r="L79" s="162"/>
      <c r="O79"/>
    </row>
    <row r="80" spans="2:15" x14ac:dyDescent="0.25">
      <c r="B80" s="340" t="s">
        <v>28</v>
      </c>
      <c r="C80" s="1021">
        <v>7.8964401294498385</v>
      </c>
      <c r="D80" s="1021">
        <v>8.3710895361380793</v>
      </c>
      <c r="E80" s="1021">
        <v>33.937432578209275</v>
      </c>
      <c r="F80" s="1021">
        <v>40.064724919093855</v>
      </c>
      <c r="G80" s="1021">
        <v>9.8813376483279391</v>
      </c>
      <c r="H80" s="67">
        <v>4635</v>
      </c>
      <c r="L80" s="162"/>
      <c r="O80"/>
    </row>
    <row r="81" spans="2:15" x14ac:dyDescent="0.25">
      <c r="B81" s="340" t="s">
        <v>13</v>
      </c>
      <c r="C81" s="1021">
        <v>11.821974965229485</v>
      </c>
      <c r="D81" s="1021">
        <v>7.5382475660639781</v>
      </c>
      <c r="E81" s="1021">
        <v>64.005563282336581</v>
      </c>
      <c r="F81" s="1021">
        <v>13.685674547983309</v>
      </c>
      <c r="G81" s="1021">
        <v>3.2545201668984705</v>
      </c>
      <c r="H81" s="67">
        <v>3595</v>
      </c>
      <c r="L81" s="162"/>
      <c r="O81"/>
    </row>
    <row r="82" spans="2:15" x14ac:dyDescent="0.25">
      <c r="B82" s="340" t="s">
        <v>12</v>
      </c>
      <c r="C82" s="1021">
        <v>9.2271293375394325</v>
      </c>
      <c r="D82" s="1021">
        <v>9.5425867507886437</v>
      </c>
      <c r="E82" s="1021">
        <v>25.236593059936908</v>
      </c>
      <c r="F82" s="1021">
        <v>29.022082018927449</v>
      </c>
      <c r="G82" s="1021">
        <v>26.498422712933756</v>
      </c>
      <c r="H82" s="67">
        <v>1268</v>
      </c>
      <c r="L82" s="162"/>
      <c r="O82"/>
    </row>
    <row r="83" spans="2:15" x14ac:dyDescent="0.25">
      <c r="B83" s="340" t="s">
        <v>41</v>
      </c>
      <c r="C83" s="1021">
        <v>17.569786535303777</v>
      </c>
      <c r="D83" s="1021">
        <v>10.591133004926109</v>
      </c>
      <c r="E83" s="1021">
        <v>35.960591133004925</v>
      </c>
      <c r="F83" s="1021">
        <v>28.653530377668307</v>
      </c>
      <c r="G83" s="1021">
        <v>7.1428571428571423</v>
      </c>
      <c r="H83" s="67">
        <v>1218</v>
      </c>
      <c r="L83" s="162"/>
      <c r="O83"/>
    </row>
    <row r="84" spans="2:15" x14ac:dyDescent="0.25">
      <c r="B84" s="340" t="s">
        <v>126</v>
      </c>
      <c r="C84" s="1021">
        <v>8.5284280936454842</v>
      </c>
      <c r="D84" s="1021">
        <v>12.709030100334449</v>
      </c>
      <c r="E84" s="1021">
        <v>48.494983277591977</v>
      </c>
      <c r="F84" s="1021">
        <v>21.57190635451505</v>
      </c>
      <c r="G84" s="1021">
        <v>8.0267558528428093</v>
      </c>
      <c r="H84" s="67">
        <v>1196</v>
      </c>
      <c r="L84" s="162"/>
      <c r="O84"/>
    </row>
    <row r="85" spans="2:15" x14ac:dyDescent="0.25">
      <c r="B85" s="340" t="s">
        <v>26</v>
      </c>
      <c r="C85" s="1021">
        <v>6.1278863232682053</v>
      </c>
      <c r="D85" s="1021">
        <v>18.738898756660745</v>
      </c>
      <c r="E85" s="1021">
        <v>70.603907637655411</v>
      </c>
      <c r="F85" s="1021">
        <v>4.0852575488454708</v>
      </c>
      <c r="G85" s="1021">
        <v>0.44404973357015981</v>
      </c>
      <c r="H85" s="67">
        <v>1126</v>
      </c>
      <c r="L85" s="162"/>
      <c r="O85"/>
    </row>
    <row r="86" spans="2:15" x14ac:dyDescent="0.25">
      <c r="B86" s="340" t="s">
        <v>14</v>
      </c>
      <c r="C86" s="1021">
        <v>9.3833780160857909</v>
      </c>
      <c r="D86" s="1021">
        <v>11.974977658623772</v>
      </c>
      <c r="E86" s="1021">
        <v>46.827524575513849</v>
      </c>
      <c r="F86" s="1021">
        <v>24.754244861483468</v>
      </c>
      <c r="G86" s="1021">
        <v>6.9705093833780163</v>
      </c>
      <c r="H86" s="67">
        <v>1119</v>
      </c>
      <c r="L86" s="162"/>
      <c r="O86"/>
    </row>
    <row r="87" spans="2:15" x14ac:dyDescent="0.25">
      <c r="B87" s="340" t="s">
        <v>125</v>
      </c>
      <c r="C87" s="1021">
        <v>3.5957240038872693</v>
      </c>
      <c r="D87" s="1021">
        <v>3.3041788143828956</v>
      </c>
      <c r="E87" s="1021">
        <v>26.239067055393583</v>
      </c>
      <c r="F87" s="1021">
        <v>47.619047619047613</v>
      </c>
      <c r="G87" s="1021">
        <v>19.241982507288629</v>
      </c>
      <c r="H87" s="67">
        <v>1029</v>
      </c>
      <c r="L87" s="162"/>
      <c r="O87"/>
    </row>
    <row r="88" spans="2:15" x14ac:dyDescent="0.25">
      <c r="B88" s="340" t="s">
        <v>17</v>
      </c>
      <c r="C88" s="1021">
        <v>5.5772994129158509</v>
      </c>
      <c r="D88" s="1021">
        <v>5.283757338551859</v>
      </c>
      <c r="E88" s="1021">
        <v>70.547945205479451</v>
      </c>
      <c r="F88" s="1021">
        <v>10.469667318982387</v>
      </c>
      <c r="G88" s="1021">
        <v>8.4148727984344411</v>
      </c>
      <c r="H88" s="67">
        <v>1022</v>
      </c>
      <c r="L88" s="162"/>
      <c r="O88"/>
    </row>
    <row r="89" spans="2:15" x14ac:dyDescent="0.25">
      <c r="B89" s="1022" t="s">
        <v>46</v>
      </c>
      <c r="C89" s="1025">
        <v>26.250706210206243</v>
      </c>
      <c r="D89" s="1025">
        <v>14.929125061099086</v>
      </c>
      <c r="E89" s="1025">
        <v>31.025004602268758</v>
      </c>
      <c r="F89" s="1025">
        <v>21.991227123550285</v>
      </c>
      <c r="G89" s="1025">
        <v>5.8083805727126725</v>
      </c>
      <c r="H89" s="1024">
        <v>157531</v>
      </c>
      <c r="L89" s="162"/>
      <c r="O89"/>
    </row>
    <row r="90" spans="2:15" x14ac:dyDescent="0.25">
      <c r="B90" s="1022" t="s">
        <v>933</v>
      </c>
      <c r="C90" s="1025">
        <v>7.4196374418761373</v>
      </c>
      <c r="D90" s="1025">
        <v>7.392681447536896</v>
      </c>
      <c r="E90" s="1025">
        <v>33.917379877350221</v>
      </c>
      <c r="F90" s="1025">
        <v>37.104926207965491</v>
      </c>
      <c r="G90" s="1025">
        <v>14.192331019610485</v>
      </c>
      <c r="H90" s="1024">
        <v>14839</v>
      </c>
      <c r="L90" s="162"/>
      <c r="O90"/>
    </row>
    <row r="91" spans="2:15" x14ac:dyDescent="0.25">
      <c r="B91" s="1022" t="s">
        <v>1148</v>
      </c>
      <c r="C91" s="1025">
        <v>9.4870452761057305</v>
      </c>
      <c r="D91" s="1025">
        <v>9.8272703480764196</v>
      </c>
      <c r="E91" s="1025">
        <v>47.16042920701387</v>
      </c>
      <c r="F91" s="1025">
        <v>23.881182936404084</v>
      </c>
      <c r="G91" s="1025">
        <v>9.4903166710285269</v>
      </c>
      <c r="H91" s="1024">
        <v>30568</v>
      </c>
      <c r="L91" s="162"/>
      <c r="O91"/>
    </row>
    <row r="92" spans="2:15" x14ac:dyDescent="0.25">
      <c r="B92" s="26" t="s">
        <v>1149</v>
      </c>
    </row>
    <row r="94" spans="2:15" x14ac:dyDescent="0.25">
      <c r="B94" s="9" t="s">
        <v>934</v>
      </c>
    </row>
    <row r="95" spans="2:15" x14ac:dyDescent="0.25">
      <c r="B95" s="9" t="s">
        <v>935</v>
      </c>
    </row>
    <row r="96" spans="2:15" x14ac:dyDescent="0.25">
      <c r="B96" t="s">
        <v>1471</v>
      </c>
    </row>
    <row r="97" spans="2:8" ht="22.5" customHeight="1" x14ac:dyDescent="0.25">
      <c r="B97" s="160" t="s">
        <v>182</v>
      </c>
      <c r="C97" s="349" t="s">
        <v>212</v>
      </c>
      <c r="D97" s="265" t="s">
        <v>939</v>
      </c>
      <c r="E97" s="349" t="s">
        <v>938</v>
      </c>
      <c r="F97" s="349" t="s">
        <v>1370</v>
      </c>
      <c r="G97" s="349" t="s">
        <v>1427</v>
      </c>
      <c r="H97" s="349" t="s">
        <v>1161</v>
      </c>
    </row>
    <row r="98" spans="2:8" x14ac:dyDescent="0.25">
      <c r="B98" s="71" t="s">
        <v>32</v>
      </c>
      <c r="C98" s="1026">
        <v>423</v>
      </c>
      <c r="D98" s="1026">
        <v>616</v>
      </c>
      <c r="E98" s="1026">
        <v>505</v>
      </c>
      <c r="F98" s="1026">
        <v>3882</v>
      </c>
      <c r="G98" s="1026">
        <v>262</v>
      </c>
      <c r="H98" s="83">
        <v>5684</v>
      </c>
    </row>
    <row r="99" spans="2:8" x14ac:dyDescent="0.25">
      <c r="B99" s="340" t="s">
        <v>8</v>
      </c>
      <c r="C99" s="1026">
        <v>2679</v>
      </c>
      <c r="D99" s="1026">
        <v>417</v>
      </c>
      <c r="E99" s="1026">
        <v>536</v>
      </c>
      <c r="F99" s="1026">
        <v>1580</v>
      </c>
      <c r="G99" s="1026">
        <v>117</v>
      </c>
      <c r="H99" s="63">
        <v>5330</v>
      </c>
    </row>
    <row r="100" spans="2:8" x14ac:dyDescent="0.25">
      <c r="B100" s="340" t="s">
        <v>28</v>
      </c>
      <c r="C100" s="1026">
        <v>1310</v>
      </c>
      <c r="D100" s="1026">
        <v>693</v>
      </c>
      <c r="E100" s="1026">
        <v>730</v>
      </c>
      <c r="F100" s="1026">
        <v>1609</v>
      </c>
      <c r="G100" s="1026">
        <v>83</v>
      </c>
      <c r="H100" s="63">
        <v>4424</v>
      </c>
    </row>
    <row r="101" spans="2:8" x14ac:dyDescent="0.25">
      <c r="B101" s="340" t="s">
        <v>13</v>
      </c>
      <c r="C101" s="1026">
        <v>158</v>
      </c>
      <c r="D101" s="1026">
        <v>79</v>
      </c>
      <c r="E101" s="1026">
        <v>304</v>
      </c>
      <c r="F101" s="1026">
        <v>2752</v>
      </c>
      <c r="G101" s="1026">
        <v>215</v>
      </c>
      <c r="H101" s="63">
        <v>3505</v>
      </c>
    </row>
    <row r="102" spans="2:8" x14ac:dyDescent="0.25">
      <c r="B102" s="340" t="s">
        <v>12</v>
      </c>
      <c r="C102" s="1026">
        <v>642</v>
      </c>
      <c r="D102" s="1026">
        <v>64</v>
      </c>
      <c r="E102" s="1026">
        <v>112</v>
      </c>
      <c r="F102" s="1026">
        <v>382</v>
      </c>
      <c r="G102" s="1026">
        <v>21</v>
      </c>
      <c r="H102" s="63">
        <v>1222</v>
      </c>
    </row>
    <row r="103" spans="2:8" x14ac:dyDescent="0.25">
      <c r="B103" s="340" t="s">
        <v>41</v>
      </c>
      <c r="C103" s="1026">
        <v>162</v>
      </c>
      <c r="D103" s="1026">
        <v>74</v>
      </c>
      <c r="E103" s="1026">
        <v>168</v>
      </c>
      <c r="F103" s="1026">
        <v>673</v>
      </c>
      <c r="G103" s="1026">
        <v>101</v>
      </c>
      <c r="H103" s="63">
        <v>1174</v>
      </c>
    </row>
    <row r="104" spans="2:8" x14ac:dyDescent="0.25">
      <c r="B104" s="340" t="s">
        <v>126</v>
      </c>
      <c r="C104" s="1026">
        <v>75</v>
      </c>
      <c r="D104" s="1026">
        <v>65</v>
      </c>
      <c r="E104" s="1026">
        <v>122</v>
      </c>
      <c r="F104" s="1026">
        <v>809</v>
      </c>
      <c r="G104" s="1026">
        <v>60</v>
      </c>
      <c r="H104" s="63">
        <v>1129</v>
      </c>
    </row>
    <row r="105" spans="2:8" x14ac:dyDescent="0.25">
      <c r="B105" s="340" t="s">
        <v>26</v>
      </c>
      <c r="C105" s="1026">
        <v>0</v>
      </c>
      <c r="D105" s="1026">
        <v>5</v>
      </c>
      <c r="E105" s="1026">
        <v>17</v>
      </c>
      <c r="F105" s="1026">
        <v>915</v>
      </c>
      <c r="G105" s="1026">
        <v>152</v>
      </c>
      <c r="H105" s="63">
        <v>1126</v>
      </c>
    </row>
    <row r="106" spans="2:8" x14ac:dyDescent="0.25">
      <c r="B106" s="340" t="s">
        <v>14</v>
      </c>
      <c r="C106" s="1026">
        <v>127</v>
      </c>
      <c r="D106" s="1026">
        <v>149</v>
      </c>
      <c r="E106" s="1026">
        <v>212</v>
      </c>
      <c r="F106" s="1026">
        <v>488</v>
      </c>
      <c r="G106" s="1026">
        <v>81</v>
      </c>
      <c r="H106" s="63">
        <v>1056</v>
      </c>
    </row>
    <row r="107" spans="2:8" x14ac:dyDescent="0.25">
      <c r="B107" s="340" t="s">
        <v>125</v>
      </c>
      <c r="C107" s="1026">
        <v>589</v>
      </c>
      <c r="D107" s="1026">
        <v>213</v>
      </c>
      <c r="E107" s="1026">
        <v>72</v>
      </c>
      <c r="F107" s="1026">
        <v>104</v>
      </c>
      <c r="G107" s="1026">
        <v>3</v>
      </c>
      <c r="H107" s="63">
        <v>985</v>
      </c>
    </row>
    <row r="108" spans="2:8" x14ac:dyDescent="0.25">
      <c r="B108" s="340" t="s">
        <v>17</v>
      </c>
      <c r="C108" s="1026">
        <v>126</v>
      </c>
      <c r="D108" s="1026">
        <v>54</v>
      </c>
      <c r="E108" s="1026">
        <v>62</v>
      </c>
      <c r="F108" s="1026">
        <v>730</v>
      </c>
      <c r="G108" s="1026">
        <v>23</v>
      </c>
      <c r="H108" s="1027">
        <v>998</v>
      </c>
    </row>
    <row r="109" spans="2:8" x14ac:dyDescent="0.25">
      <c r="B109" s="64" t="s">
        <v>1160</v>
      </c>
      <c r="C109" s="156">
        <v>10580</v>
      </c>
      <c r="D109" s="156">
        <v>4063</v>
      </c>
      <c r="E109" s="156">
        <v>5198</v>
      </c>
      <c r="F109" s="156">
        <v>9279</v>
      </c>
      <c r="G109" s="156">
        <v>1810</v>
      </c>
      <c r="H109" s="1028">
        <v>45407</v>
      </c>
    </row>
    <row r="110" spans="2:8" x14ac:dyDescent="0.25">
      <c r="B110" s="26" t="s">
        <v>1162</v>
      </c>
    </row>
    <row r="111" spans="2:8" x14ac:dyDescent="0.25">
      <c r="B111" s="26"/>
    </row>
    <row r="112" spans="2:8" x14ac:dyDescent="0.25">
      <c r="B112" s="9" t="s">
        <v>1361</v>
      </c>
    </row>
    <row r="113" spans="2:10" x14ac:dyDescent="0.25">
      <c r="B113" s="9" t="s">
        <v>935</v>
      </c>
    </row>
    <row r="114" spans="2:10" x14ac:dyDescent="0.25">
      <c r="B114" t="s">
        <v>1472</v>
      </c>
    </row>
    <row r="115" spans="2:10" x14ac:dyDescent="0.25">
      <c r="B115" s="160" t="s">
        <v>182</v>
      </c>
      <c r="C115" s="349" t="s">
        <v>212</v>
      </c>
      <c r="D115" s="265" t="s">
        <v>939</v>
      </c>
      <c r="E115" s="349" t="s">
        <v>938</v>
      </c>
      <c r="F115" s="349" t="s">
        <v>1370</v>
      </c>
      <c r="G115" s="349" t="s">
        <v>1427</v>
      </c>
      <c r="H115" s="314" t="s">
        <v>1161</v>
      </c>
    </row>
    <row r="116" spans="2:10" x14ac:dyDescent="0.25">
      <c r="B116" s="71" t="s">
        <v>32</v>
      </c>
      <c r="C116" s="278">
        <v>7.441942294159043</v>
      </c>
      <c r="D116" s="278">
        <v>10.83743842364532</v>
      </c>
      <c r="E116" s="278">
        <v>8.8845883180858554</v>
      </c>
      <c r="F116" s="278">
        <v>68.296973961998603</v>
      </c>
      <c r="G116" s="278">
        <v>4.609429978888107</v>
      </c>
      <c r="H116" s="387">
        <v>5684</v>
      </c>
    </row>
    <row r="117" spans="2:10" x14ac:dyDescent="0.25">
      <c r="B117" s="340" t="s">
        <v>8</v>
      </c>
      <c r="C117" s="278">
        <v>50.262664165103189</v>
      </c>
      <c r="D117" s="278">
        <v>7.823639774859287</v>
      </c>
      <c r="E117" s="278">
        <v>10.056285178236397</v>
      </c>
      <c r="F117" s="278">
        <v>29.643527204502814</v>
      </c>
      <c r="G117" s="278">
        <v>2.1951219512195119</v>
      </c>
      <c r="H117" s="388">
        <v>5330</v>
      </c>
    </row>
    <row r="118" spans="2:10" x14ac:dyDescent="0.25">
      <c r="B118" s="340" t="s">
        <v>28</v>
      </c>
      <c r="C118" s="278">
        <v>29.61121157323689</v>
      </c>
      <c r="D118" s="278">
        <v>15.664556962025317</v>
      </c>
      <c r="E118" s="278">
        <v>16.500904159132006</v>
      </c>
      <c r="F118" s="278">
        <v>36.369801084990961</v>
      </c>
      <c r="G118" s="278">
        <v>1.876130198915009</v>
      </c>
      <c r="H118" s="389">
        <v>4424</v>
      </c>
    </row>
    <row r="119" spans="2:10" x14ac:dyDescent="0.25">
      <c r="B119" s="340" t="s">
        <v>13</v>
      </c>
      <c r="C119" s="278">
        <v>4.5078459343794579</v>
      </c>
      <c r="D119" s="278">
        <v>2.253922967189729</v>
      </c>
      <c r="E119" s="278">
        <v>8.6733238231098433</v>
      </c>
      <c r="F119" s="278">
        <v>78.516405135520685</v>
      </c>
      <c r="G119" s="278">
        <v>6.1340941512125529</v>
      </c>
      <c r="H119" s="388">
        <v>3505</v>
      </c>
    </row>
    <row r="120" spans="2:10" x14ac:dyDescent="0.25">
      <c r="B120" s="340" t="s">
        <v>12</v>
      </c>
      <c r="C120" s="278">
        <v>52.53682487725041</v>
      </c>
      <c r="D120" s="278">
        <v>5.2373158756137483</v>
      </c>
      <c r="E120" s="278">
        <v>9.1653027823240585</v>
      </c>
      <c r="F120" s="278">
        <v>31.260229132569556</v>
      </c>
      <c r="G120" s="278">
        <v>1.718494271685761</v>
      </c>
      <c r="H120" s="389">
        <v>1222</v>
      </c>
    </row>
    <row r="121" spans="2:10" x14ac:dyDescent="0.25">
      <c r="B121" s="340" t="s">
        <v>41</v>
      </c>
      <c r="C121" s="278">
        <v>13.798977853492334</v>
      </c>
      <c r="D121" s="278">
        <v>6.3032367972742751</v>
      </c>
      <c r="E121" s="278">
        <v>14.310051107325384</v>
      </c>
      <c r="F121" s="278">
        <v>57.325383304940367</v>
      </c>
      <c r="G121" s="278">
        <v>8.6030664395229977</v>
      </c>
      <c r="H121" s="388">
        <v>1174</v>
      </c>
    </row>
    <row r="122" spans="2:10" x14ac:dyDescent="0.25">
      <c r="B122" s="340" t="s">
        <v>126</v>
      </c>
      <c r="C122" s="278">
        <v>6.6430469441984048</v>
      </c>
      <c r="D122" s="278">
        <v>5.7573073516386177</v>
      </c>
      <c r="E122" s="278">
        <v>10.806023029229408</v>
      </c>
      <c r="F122" s="278">
        <v>71.6563330380868</v>
      </c>
      <c r="G122" s="278">
        <v>5.3144375553587242</v>
      </c>
      <c r="H122" s="389">
        <v>1129</v>
      </c>
    </row>
    <row r="123" spans="2:10" x14ac:dyDescent="0.25">
      <c r="B123" s="340" t="s">
        <v>26</v>
      </c>
      <c r="C123" s="277" t="s">
        <v>521</v>
      </c>
      <c r="D123" s="278">
        <v>0.44404973357015981</v>
      </c>
      <c r="E123" s="278">
        <v>1.5097690941385435</v>
      </c>
      <c r="F123" s="278">
        <v>81.261101243339255</v>
      </c>
      <c r="G123" s="278">
        <v>13.49911190053286</v>
      </c>
      <c r="H123" s="388">
        <v>1126</v>
      </c>
      <c r="J123" s="220"/>
    </row>
    <row r="124" spans="2:10" x14ac:dyDescent="0.25">
      <c r="B124" s="340" t="s">
        <v>14</v>
      </c>
      <c r="C124" s="278">
        <v>12.026515151515152</v>
      </c>
      <c r="D124" s="278">
        <v>14.109848484848486</v>
      </c>
      <c r="E124" s="278">
        <v>20.075757575757574</v>
      </c>
      <c r="F124" s="278">
        <v>46.212121212121211</v>
      </c>
      <c r="G124" s="278">
        <v>7.6704545454545459</v>
      </c>
      <c r="H124" s="389">
        <v>1056</v>
      </c>
    </row>
    <row r="125" spans="2:10" x14ac:dyDescent="0.25">
      <c r="B125" s="340" t="s">
        <v>125</v>
      </c>
      <c r="C125" s="278">
        <v>59.796954314720807</v>
      </c>
      <c r="D125" s="278">
        <v>21.6243654822335</v>
      </c>
      <c r="E125" s="278">
        <v>7.309644670050762</v>
      </c>
      <c r="F125" s="278">
        <v>10.558375634517766</v>
      </c>
      <c r="G125" s="278">
        <v>0.3045685279187817</v>
      </c>
      <c r="H125" s="388">
        <v>985</v>
      </c>
    </row>
    <row r="126" spans="2:10" x14ac:dyDescent="0.25">
      <c r="B126" s="340" t="s">
        <v>17</v>
      </c>
      <c r="C126" s="278">
        <v>12.625250501002002</v>
      </c>
      <c r="D126" s="278">
        <v>5.4108216432865728</v>
      </c>
      <c r="E126" s="278">
        <v>6.2124248496993983</v>
      </c>
      <c r="F126" s="278">
        <v>73.146292585170329</v>
      </c>
      <c r="G126" s="278">
        <v>2.3046092184368736</v>
      </c>
      <c r="H126" s="390">
        <v>998</v>
      </c>
      <c r="J126" s="279"/>
    </row>
    <row r="127" spans="2:10" x14ac:dyDescent="0.25">
      <c r="B127" s="64" t="s">
        <v>1160</v>
      </c>
      <c r="C127" s="391">
        <v>23.300372189310018</v>
      </c>
      <c r="D127" s="391">
        <v>8.9479595657057285</v>
      </c>
      <c r="E127" s="391">
        <v>11.447574162574051</v>
      </c>
      <c r="F127" s="391">
        <v>20.435175193252142</v>
      </c>
      <c r="G127" s="391">
        <v>3.9861695333318652</v>
      </c>
      <c r="H127" s="392">
        <v>45407</v>
      </c>
    </row>
    <row r="128" spans="2:10" x14ac:dyDescent="0.25">
      <c r="B128" s="26" t="s">
        <v>1162</v>
      </c>
    </row>
    <row r="129" spans="2:15" x14ac:dyDescent="0.25">
      <c r="B129" s="26"/>
    </row>
    <row r="130" spans="2:15" s="22" customFormat="1" x14ac:dyDescent="0.25">
      <c r="B130" s="9" t="s">
        <v>941</v>
      </c>
      <c r="C130"/>
      <c r="D130"/>
      <c r="E130"/>
      <c r="F130"/>
      <c r="G130"/>
      <c r="H130"/>
      <c r="I130"/>
      <c r="J130"/>
      <c r="M130" s="164"/>
      <c r="N130" s="164"/>
      <c r="O130" s="164"/>
    </row>
    <row r="131" spans="2:15" ht="37.5" customHeight="1" x14ac:dyDescent="0.25">
      <c r="B131" s="393" t="s">
        <v>460</v>
      </c>
      <c r="C131" s="349" t="s">
        <v>914</v>
      </c>
      <c r="D131" s="349" t="s">
        <v>915</v>
      </c>
      <c r="E131" s="349" t="s">
        <v>916</v>
      </c>
      <c r="F131" s="349" t="s">
        <v>942</v>
      </c>
      <c r="G131" s="349" t="s">
        <v>1434</v>
      </c>
      <c r="H131" s="349" t="s">
        <v>1474</v>
      </c>
      <c r="I131" s="349" t="s">
        <v>925</v>
      </c>
      <c r="J131" s="349" t="s">
        <v>943</v>
      </c>
    </row>
    <row r="132" spans="2:15" x14ac:dyDescent="0.25">
      <c r="B132" s="108" t="s">
        <v>895</v>
      </c>
      <c r="C132" s="190">
        <v>16993</v>
      </c>
      <c r="D132" s="190">
        <v>17964</v>
      </c>
      <c r="E132" s="190">
        <v>34962</v>
      </c>
      <c r="F132" s="103">
        <f>E132/$E$149*100</f>
        <v>51.750321940822097</v>
      </c>
      <c r="G132" s="190">
        <v>34616</v>
      </c>
      <c r="H132" s="190">
        <v>25520</v>
      </c>
      <c r="I132" s="103">
        <f>(E132-G132)/G132*100</f>
        <v>0.99953778599491572</v>
      </c>
      <c r="J132" s="103">
        <f>(E132-H132)/H132*100</f>
        <v>36.998432601880879</v>
      </c>
    </row>
    <row r="133" spans="2:15" x14ac:dyDescent="0.25">
      <c r="B133" s="340" t="s">
        <v>255</v>
      </c>
      <c r="C133" s="63">
        <v>1736</v>
      </c>
      <c r="D133" s="63">
        <v>1507</v>
      </c>
      <c r="E133" s="63">
        <v>3242</v>
      </c>
      <c r="F133" s="104">
        <f t="shared" ref="F133:F149" si="1">E133/$E$149*100</f>
        <v>4.7987684838437517</v>
      </c>
      <c r="G133" s="63">
        <v>2858</v>
      </c>
      <c r="H133" s="63">
        <v>2483</v>
      </c>
      <c r="I133" s="104">
        <f t="shared" ref="I133:I149" si="2">(E133-G133)/G133*100</f>
        <v>13.435969209237228</v>
      </c>
      <c r="J133" s="104">
        <f t="shared" ref="J133:J149" si="3">(E133-H133)/H133*100</f>
        <v>30.567861457913814</v>
      </c>
    </row>
    <row r="134" spans="2:15" x14ac:dyDescent="0.25">
      <c r="B134" s="340" t="s">
        <v>329</v>
      </c>
      <c r="C134" s="63">
        <v>1356</v>
      </c>
      <c r="D134" s="63">
        <v>1635</v>
      </c>
      <c r="E134" s="63">
        <v>2991</v>
      </c>
      <c r="F134" s="104">
        <f t="shared" si="1"/>
        <v>4.4272413742062495</v>
      </c>
      <c r="G134" s="63">
        <v>1766</v>
      </c>
      <c r="H134" s="63">
        <v>742</v>
      </c>
      <c r="I134" s="104">
        <f t="shared" si="2"/>
        <v>69.365798414496041</v>
      </c>
      <c r="J134" s="104">
        <f t="shared" si="3"/>
        <v>303.09973045822102</v>
      </c>
    </row>
    <row r="135" spans="2:15" x14ac:dyDescent="0.25">
      <c r="B135" s="340" t="s">
        <v>338</v>
      </c>
      <c r="C135" s="63">
        <v>954</v>
      </c>
      <c r="D135" s="63">
        <v>1216</v>
      </c>
      <c r="E135" s="63">
        <v>2166</v>
      </c>
      <c r="F135" s="104">
        <f t="shared" si="1"/>
        <v>3.2060865317722289</v>
      </c>
      <c r="G135" s="63">
        <v>1194</v>
      </c>
      <c r="H135" s="63">
        <v>556</v>
      </c>
      <c r="I135" s="104">
        <f t="shared" si="2"/>
        <v>81.4070351758794</v>
      </c>
      <c r="J135" s="104">
        <f t="shared" si="3"/>
        <v>289.56834532374103</v>
      </c>
    </row>
    <row r="136" spans="2:15" ht="15" customHeight="1" x14ac:dyDescent="0.25">
      <c r="B136" s="340" t="s">
        <v>330</v>
      </c>
      <c r="C136" s="63">
        <v>922</v>
      </c>
      <c r="D136" s="63">
        <v>1123</v>
      </c>
      <c r="E136" s="63">
        <v>2047</v>
      </c>
      <c r="F136" s="104">
        <f t="shared" si="1"/>
        <v>3.0299441969241703</v>
      </c>
      <c r="G136" s="63">
        <v>1276</v>
      </c>
      <c r="H136" s="63">
        <v>663</v>
      </c>
      <c r="I136" s="104">
        <f t="shared" si="2"/>
        <v>60.423197492163006</v>
      </c>
      <c r="J136" s="104">
        <f t="shared" si="3"/>
        <v>208.7481146304676</v>
      </c>
    </row>
    <row r="137" spans="2:15" x14ac:dyDescent="0.25">
      <c r="B137" s="340" t="s">
        <v>291</v>
      </c>
      <c r="C137" s="63">
        <v>648</v>
      </c>
      <c r="D137" s="63">
        <v>628</v>
      </c>
      <c r="E137" s="63">
        <v>1269</v>
      </c>
      <c r="F137" s="104">
        <f t="shared" si="1"/>
        <v>1.8783581758166936</v>
      </c>
      <c r="G137" s="63">
        <v>605</v>
      </c>
      <c r="H137" s="63">
        <v>49</v>
      </c>
      <c r="I137" s="104">
        <f t="shared" si="2"/>
        <v>109.75206611570248</v>
      </c>
      <c r="J137" s="104">
        <f t="shared" si="3"/>
        <v>2489.795918367347</v>
      </c>
    </row>
    <row r="138" spans="2:15" ht="15" customHeight="1" x14ac:dyDescent="0.25">
      <c r="B138" s="340" t="s">
        <v>301</v>
      </c>
      <c r="C138" s="63">
        <v>644</v>
      </c>
      <c r="D138" s="63">
        <v>574</v>
      </c>
      <c r="E138" s="63">
        <v>1223</v>
      </c>
      <c r="F138" s="104">
        <f t="shared" si="1"/>
        <v>1.8102695421779482</v>
      </c>
      <c r="G138" s="63">
        <v>388</v>
      </c>
      <c r="H138" s="63">
        <v>24</v>
      </c>
      <c r="I138" s="104">
        <f t="shared" si="2"/>
        <v>215.20618556701029</v>
      </c>
      <c r="J138" s="104">
        <f t="shared" si="3"/>
        <v>4995.8333333333339</v>
      </c>
    </row>
    <row r="139" spans="2:15" ht="15" customHeight="1" x14ac:dyDescent="0.25">
      <c r="B139" s="340" t="s">
        <v>317</v>
      </c>
      <c r="C139" s="63">
        <v>585</v>
      </c>
      <c r="D139" s="63">
        <v>626</v>
      </c>
      <c r="E139" s="63">
        <v>1220</v>
      </c>
      <c r="F139" s="104">
        <f t="shared" si="1"/>
        <v>1.8058289791145519</v>
      </c>
      <c r="G139" s="63">
        <v>869</v>
      </c>
      <c r="H139" s="63">
        <v>762</v>
      </c>
      <c r="I139" s="104">
        <f t="shared" si="2"/>
        <v>40.391254315304948</v>
      </c>
      <c r="J139" s="104">
        <f t="shared" si="3"/>
        <v>60.104986876640417</v>
      </c>
    </row>
    <row r="140" spans="2:15" x14ac:dyDescent="0.25">
      <c r="B140" s="340" t="s">
        <v>325</v>
      </c>
      <c r="C140" s="63">
        <v>507</v>
      </c>
      <c r="D140" s="63">
        <v>680</v>
      </c>
      <c r="E140" s="63">
        <v>1191</v>
      </c>
      <c r="F140" s="104">
        <f t="shared" si="1"/>
        <v>1.762903536168386</v>
      </c>
      <c r="G140" s="63">
        <v>953</v>
      </c>
      <c r="H140" s="63">
        <v>776</v>
      </c>
      <c r="I140" s="104">
        <f t="shared" si="2"/>
        <v>24.97376705141658</v>
      </c>
      <c r="J140" s="104">
        <f t="shared" si="3"/>
        <v>53.479381443298969</v>
      </c>
    </row>
    <row r="141" spans="2:15" x14ac:dyDescent="0.25">
      <c r="B141" s="340" t="s">
        <v>319</v>
      </c>
      <c r="C141" s="63">
        <v>267</v>
      </c>
      <c r="D141" s="63">
        <v>600</v>
      </c>
      <c r="E141" s="63">
        <v>868</v>
      </c>
      <c r="F141" s="104">
        <f t="shared" si="1"/>
        <v>1.2848029130093697</v>
      </c>
      <c r="G141" s="63">
        <v>706</v>
      </c>
      <c r="H141" s="63">
        <v>470</v>
      </c>
      <c r="I141" s="104">
        <f t="shared" si="2"/>
        <v>22.946175637393768</v>
      </c>
      <c r="J141" s="104">
        <f t="shared" si="3"/>
        <v>84.680851063829792</v>
      </c>
    </row>
    <row r="142" spans="2:15" x14ac:dyDescent="0.25">
      <c r="B142" s="340" t="s">
        <v>298</v>
      </c>
      <c r="C142" s="63">
        <v>494</v>
      </c>
      <c r="D142" s="63">
        <v>361</v>
      </c>
      <c r="E142" s="63">
        <v>852</v>
      </c>
      <c r="F142" s="104">
        <f t="shared" si="1"/>
        <v>1.2611199100045887</v>
      </c>
      <c r="G142" s="63">
        <v>435</v>
      </c>
      <c r="H142" s="63">
        <v>156</v>
      </c>
      <c r="I142" s="104">
        <f t="shared" si="2"/>
        <v>95.862068965517238</v>
      </c>
      <c r="J142" s="104">
        <f t="shared" si="3"/>
        <v>446.15384615384619</v>
      </c>
    </row>
    <row r="143" spans="2:15" x14ac:dyDescent="0.25">
      <c r="B143" s="340" t="s">
        <v>246</v>
      </c>
      <c r="C143" s="63">
        <v>364</v>
      </c>
      <c r="D143" s="63">
        <v>478</v>
      </c>
      <c r="E143" s="63">
        <v>837</v>
      </c>
      <c r="F143" s="104">
        <f t="shared" si="1"/>
        <v>1.2389170946876062</v>
      </c>
      <c r="G143" s="63">
        <v>763</v>
      </c>
      <c r="H143" s="63">
        <v>656</v>
      </c>
      <c r="I143" s="104">
        <f t="shared" si="2"/>
        <v>9.6985583224115341</v>
      </c>
      <c r="J143" s="104">
        <f t="shared" si="3"/>
        <v>27.591463414634148</v>
      </c>
    </row>
    <row r="144" spans="2:15" x14ac:dyDescent="0.25">
      <c r="B144" s="340" t="s">
        <v>259</v>
      </c>
      <c r="C144" s="63">
        <v>404</v>
      </c>
      <c r="D144" s="63">
        <v>363</v>
      </c>
      <c r="E144" s="63">
        <v>769</v>
      </c>
      <c r="F144" s="104">
        <f t="shared" si="1"/>
        <v>1.1382643319172872</v>
      </c>
      <c r="G144" s="63">
        <v>740</v>
      </c>
      <c r="H144" s="63">
        <v>743</v>
      </c>
      <c r="I144" s="104">
        <f t="shared" si="2"/>
        <v>3.9189189189189193</v>
      </c>
      <c r="J144" s="104">
        <f t="shared" si="3"/>
        <v>3.4993270524899054</v>
      </c>
    </row>
    <row r="145" spans="2:10" x14ac:dyDescent="0.25">
      <c r="B145" s="340" t="s">
        <v>336</v>
      </c>
      <c r="C145" s="63">
        <v>343</v>
      </c>
      <c r="D145" s="63">
        <v>389</v>
      </c>
      <c r="E145" s="63">
        <v>729</v>
      </c>
      <c r="F145" s="104">
        <f t="shared" si="1"/>
        <v>1.0790568244053345</v>
      </c>
      <c r="G145" s="63">
        <v>670</v>
      </c>
      <c r="H145" s="63">
        <v>701</v>
      </c>
      <c r="I145" s="104">
        <f t="shared" si="2"/>
        <v>8.8059701492537314</v>
      </c>
      <c r="J145" s="104">
        <f t="shared" si="3"/>
        <v>3.9942938659058487</v>
      </c>
    </row>
    <row r="146" spans="2:10" x14ac:dyDescent="0.25">
      <c r="B146" s="340" t="s">
        <v>302</v>
      </c>
      <c r="C146" s="63">
        <v>380</v>
      </c>
      <c r="D146" s="63">
        <v>288</v>
      </c>
      <c r="E146" s="63">
        <v>669</v>
      </c>
      <c r="F146" s="104">
        <f t="shared" si="1"/>
        <v>0.99024556313740586</v>
      </c>
      <c r="G146" s="63">
        <v>275</v>
      </c>
      <c r="H146" s="63">
        <v>33</v>
      </c>
      <c r="I146" s="104">
        <f t="shared" si="2"/>
        <v>143.27272727272725</v>
      </c>
      <c r="J146" s="104">
        <f t="shared" si="3"/>
        <v>1927.2727272727273</v>
      </c>
    </row>
    <row r="147" spans="2:10" x14ac:dyDescent="0.25">
      <c r="B147" s="340" t="s">
        <v>254</v>
      </c>
      <c r="C147" s="63">
        <v>325</v>
      </c>
      <c r="D147" s="63">
        <v>317</v>
      </c>
      <c r="E147" s="63">
        <v>644</v>
      </c>
      <c r="F147" s="104">
        <f t="shared" si="1"/>
        <v>0.95324087094243548</v>
      </c>
      <c r="G147" s="63">
        <v>427</v>
      </c>
      <c r="H147" s="63">
        <v>328</v>
      </c>
      <c r="I147" s="104">
        <f t="shared" si="2"/>
        <v>50.819672131147541</v>
      </c>
      <c r="J147" s="104">
        <f t="shared" si="3"/>
        <v>96.341463414634148</v>
      </c>
    </row>
    <row r="148" spans="2:10" x14ac:dyDescent="0.25">
      <c r="B148" s="64" t="s">
        <v>944</v>
      </c>
      <c r="C148" s="191">
        <v>6141</v>
      </c>
      <c r="D148" s="191">
        <v>5742</v>
      </c>
      <c r="E148" s="191">
        <v>11880</v>
      </c>
      <c r="F148" s="181">
        <f t="shared" si="1"/>
        <v>17.584629731049898</v>
      </c>
      <c r="G148" s="191">
        <v>6157</v>
      </c>
      <c r="H148" s="191">
        <v>8050</v>
      </c>
      <c r="I148" s="181">
        <f t="shared" si="2"/>
        <v>92.951112554815666</v>
      </c>
      <c r="J148" s="181">
        <f t="shared" si="3"/>
        <v>47.577639751552795</v>
      </c>
    </row>
    <row r="149" spans="2:10" x14ac:dyDescent="0.25">
      <c r="B149" s="64" t="s">
        <v>1415</v>
      </c>
      <c r="C149" s="156">
        <v>33063</v>
      </c>
      <c r="D149" s="156">
        <v>34491</v>
      </c>
      <c r="E149" s="156">
        <v>67559</v>
      </c>
      <c r="F149" s="181">
        <f t="shared" si="1"/>
        <v>100</v>
      </c>
      <c r="G149" s="156">
        <v>56709</v>
      </c>
      <c r="H149" s="156">
        <v>44718</v>
      </c>
      <c r="I149" s="181">
        <f t="shared" si="2"/>
        <v>19.132765522227512</v>
      </c>
      <c r="J149" s="181">
        <f t="shared" si="3"/>
        <v>51.077865736392503</v>
      </c>
    </row>
    <row r="150" spans="2:10" x14ac:dyDescent="0.25">
      <c r="B150" s="26" t="s">
        <v>1416</v>
      </c>
    </row>
    <row r="151" spans="2:10" x14ac:dyDescent="0.25">
      <c r="B151" s="106"/>
    </row>
    <row r="152" spans="2:10" x14ac:dyDescent="0.25">
      <c r="B152" s="84" t="s">
        <v>945</v>
      </c>
    </row>
    <row r="153" spans="2:10" ht="15.75" customHeight="1" x14ac:dyDescent="0.25">
      <c r="B153" s="9" t="s">
        <v>946</v>
      </c>
    </row>
    <row r="154" spans="2:10" ht="22.5" customHeight="1" x14ac:dyDescent="0.25">
      <c r="B154" s="186" t="s">
        <v>460</v>
      </c>
      <c r="C154" s="182" t="s">
        <v>929</v>
      </c>
      <c r="D154" s="182" t="s">
        <v>930</v>
      </c>
      <c r="E154" s="182" t="s">
        <v>932</v>
      </c>
      <c r="F154" s="182" t="s">
        <v>931</v>
      </c>
      <c r="G154" s="182" t="s">
        <v>522</v>
      </c>
      <c r="H154" s="183" t="s">
        <v>48</v>
      </c>
    </row>
    <row r="155" spans="2:10" hidden="1" x14ac:dyDescent="0.25">
      <c r="B155" s="396" t="s">
        <v>1421</v>
      </c>
      <c r="C155" s="397" t="s">
        <v>1422</v>
      </c>
      <c r="D155" s="397" t="s">
        <v>1423</v>
      </c>
      <c r="E155" s="397" t="s">
        <v>1424</v>
      </c>
      <c r="F155" s="397" t="s">
        <v>1428</v>
      </c>
      <c r="G155" s="397" t="s">
        <v>1429</v>
      </c>
      <c r="H155" s="397" t="s">
        <v>1430</v>
      </c>
    </row>
    <row r="156" spans="2:10" x14ac:dyDescent="0.25">
      <c r="B156" s="398" t="s">
        <v>895</v>
      </c>
      <c r="C156" s="195"/>
      <c r="D156" s="195"/>
      <c r="E156" s="195"/>
      <c r="F156" s="195"/>
      <c r="G156" s="195"/>
      <c r="H156" s="195"/>
    </row>
    <row r="157" spans="2:10" x14ac:dyDescent="0.25">
      <c r="B157" s="394" t="s">
        <v>947</v>
      </c>
      <c r="C157" s="63">
        <v>7087</v>
      </c>
      <c r="D157" s="63">
        <v>6016</v>
      </c>
      <c r="E157" s="63">
        <v>9751</v>
      </c>
      <c r="F157" s="63">
        <v>5579</v>
      </c>
      <c r="G157" s="63">
        <v>1050</v>
      </c>
      <c r="H157" s="63">
        <v>29477</v>
      </c>
    </row>
    <row r="158" spans="2:10" x14ac:dyDescent="0.25">
      <c r="B158" s="394" t="s">
        <v>948</v>
      </c>
      <c r="C158" s="63">
        <v>2627</v>
      </c>
      <c r="D158" s="63">
        <v>477</v>
      </c>
      <c r="E158" s="63">
        <v>642</v>
      </c>
      <c r="F158" s="63">
        <v>460</v>
      </c>
      <c r="G158" s="63">
        <v>324</v>
      </c>
      <c r="H158" s="63">
        <v>4527</v>
      </c>
    </row>
    <row r="159" spans="2:10" x14ac:dyDescent="0.25">
      <c r="B159" s="394" t="s">
        <v>949</v>
      </c>
      <c r="C159" s="63">
        <v>10136</v>
      </c>
      <c r="D159" s="63">
        <v>6632</v>
      </c>
      <c r="E159" s="63">
        <v>10634</v>
      </c>
      <c r="F159" s="63">
        <v>6154</v>
      </c>
      <c r="G159" s="63">
        <v>1404</v>
      </c>
      <c r="H159" s="63">
        <v>34962</v>
      </c>
    </row>
    <row r="160" spans="2:10" x14ac:dyDescent="0.25">
      <c r="B160" s="395" t="s">
        <v>950</v>
      </c>
      <c r="C160" s="194">
        <v>25.917521704814522</v>
      </c>
      <c r="D160" s="194">
        <v>7.1924004825090471</v>
      </c>
      <c r="E160" s="194">
        <v>6.0372390445740081</v>
      </c>
      <c r="F160" s="194">
        <v>7.4748131296717579</v>
      </c>
      <c r="G160" s="194">
        <v>23.076923076923077</v>
      </c>
      <c r="H160" s="194">
        <v>12.948343916251931</v>
      </c>
    </row>
    <row r="161" spans="2:8" x14ac:dyDescent="0.25">
      <c r="B161" s="399" t="s">
        <v>255</v>
      </c>
      <c r="C161" s="196"/>
      <c r="D161" s="196"/>
      <c r="E161" s="196"/>
      <c r="F161" s="196"/>
      <c r="G161" s="196"/>
      <c r="H161" s="196"/>
    </row>
    <row r="162" spans="2:8" x14ac:dyDescent="0.25">
      <c r="B162" s="394" t="s">
        <v>947</v>
      </c>
      <c r="C162" s="65">
        <v>508</v>
      </c>
      <c r="D162" s="65">
        <v>371</v>
      </c>
      <c r="E162" s="65">
        <v>933</v>
      </c>
      <c r="F162" s="65">
        <v>648</v>
      </c>
      <c r="G162" s="65">
        <v>222</v>
      </c>
      <c r="H162" s="63">
        <v>2682</v>
      </c>
    </row>
    <row r="163" spans="2:8" x14ac:dyDescent="0.25">
      <c r="B163" s="394" t="s">
        <v>948</v>
      </c>
      <c r="C163" s="65">
        <v>87</v>
      </c>
      <c r="D163" s="65">
        <v>11</v>
      </c>
      <c r="E163" s="65">
        <v>112</v>
      </c>
      <c r="F163" s="65">
        <v>126</v>
      </c>
      <c r="G163" s="65">
        <v>183</v>
      </c>
      <c r="H163" s="63">
        <v>519</v>
      </c>
    </row>
    <row r="164" spans="2:8" x14ac:dyDescent="0.25">
      <c r="B164" s="394" t="s">
        <v>949</v>
      </c>
      <c r="C164" s="65">
        <v>611</v>
      </c>
      <c r="D164" s="65">
        <v>388</v>
      </c>
      <c r="E164" s="65">
        <v>1067</v>
      </c>
      <c r="F164" s="65">
        <v>780</v>
      </c>
      <c r="G164" s="65">
        <v>406</v>
      </c>
      <c r="H164" s="63">
        <v>3242</v>
      </c>
    </row>
    <row r="165" spans="2:8" x14ac:dyDescent="0.25">
      <c r="B165" s="395" t="s">
        <v>950</v>
      </c>
      <c r="C165" s="194">
        <v>14.238952536824879</v>
      </c>
      <c r="D165" s="194">
        <v>2.8350515463917527</v>
      </c>
      <c r="E165" s="194">
        <v>10.496719775070289</v>
      </c>
      <c r="F165" s="194">
        <v>16.153846153846153</v>
      </c>
      <c r="G165" s="194">
        <v>45.073891625615765</v>
      </c>
      <c r="H165" s="194">
        <v>16.008636644046884</v>
      </c>
    </row>
    <row r="166" spans="2:8" x14ac:dyDescent="0.25">
      <c r="B166" s="399" t="s">
        <v>329</v>
      </c>
      <c r="C166" s="195"/>
      <c r="D166" s="195"/>
      <c r="E166" s="195"/>
      <c r="F166" s="195"/>
      <c r="G166" s="195"/>
      <c r="H166" s="195"/>
    </row>
    <row r="167" spans="2:8" x14ac:dyDescent="0.25">
      <c r="B167" s="394" t="s">
        <v>947</v>
      </c>
      <c r="C167" s="65">
        <v>459</v>
      </c>
      <c r="D167" s="65">
        <v>416</v>
      </c>
      <c r="E167" s="65">
        <v>1252</v>
      </c>
      <c r="F167" s="65">
        <v>617</v>
      </c>
      <c r="G167" s="65">
        <v>93</v>
      </c>
      <c r="H167" s="63">
        <v>2840</v>
      </c>
    </row>
    <row r="168" spans="2:8" x14ac:dyDescent="0.25">
      <c r="B168" s="394" t="s">
        <v>948</v>
      </c>
      <c r="C168" s="65">
        <v>42</v>
      </c>
      <c r="D168" s="65">
        <v>5</v>
      </c>
      <c r="E168" s="65">
        <v>20</v>
      </c>
      <c r="F168" s="65">
        <v>24</v>
      </c>
      <c r="G168" s="65">
        <v>12</v>
      </c>
      <c r="H168" s="63">
        <v>109</v>
      </c>
    </row>
    <row r="169" spans="2:8" x14ac:dyDescent="0.25">
      <c r="B169" s="394" t="s">
        <v>949</v>
      </c>
      <c r="C169" s="65">
        <v>506</v>
      </c>
      <c r="D169" s="65">
        <v>425</v>
      </c>
      <c r="E169" s="65">
        <v>1291</v>
      </c>
      <c r="F169" s="65">
        <v>651</v>
      </c>
      <c r="G169" s="65">
        <v>116</v>
      </c>
      <c r="H169" s="63">
        <v>2991</v>
      </c>
    </row>
    <row r="170" spans="2:8" x14ac:dyDescent="0.25">
      <c r="B170" s="395" t="s">
        <v>950</v>
      </c>
      <c r="C170" s="194">
        <v>8.3003952569169961</v>
      </c>
      <c r="D170" s="194">
        <v>1.1764705882352942</v>
      </c>
      <c r="E170" s="194">
        <v>1.5491866769945779</v>
      </c>
      <c r="F170" s="194">
        <v>3.6866359447004609</v>
      </c>
      <c r="G170" s="194">
        <v>10.344827586206897</v>
      </c>
      <c r="H170" s="194">
        <v>3.6442661317285188</v>
      </c>
    </row>
    <row r="171" spans="2:8" x14ac:dyDescent="0.25">
      <c r="B171" s="399" t="s">
        <v>338</v>
      </c>
      <c r="C171" s="197"/>
      <c r="D171" s="195"/>
      <c r="E171" s="195"/>
      <c r="F171" s="195"/>
      <c r="G171" s="195"/>
      <c r="H171" s="195"/>
    </row>
    <row r="172" spans="2:8" x14ac:dyDescent="0.25">
      <c r="B172" s="394" t="s">
        <v>947</v>
      </c>
      <c r="C172" s="65">
        <v>214</v>
      </c>
      <c r="D172" s="65">
        <v>202</v>
      </c>
      <c r="E172" s="65">
        <v>883</v>
      </c>
      <c r="F172" s="65">
        <v>220</v>
      </c>
      <c r="G172" s="65">
        <v>37</v>
      </c>
      <c r="H172" s="63">
        <v>1558</v>
      </c>
    </row>
    <row r="173" spans="2:8" x14ac:dyDescent="0.25">
      <c r="B173" s="394" t="s">
        <v>948</v>
      </c>
      <c r="C173" s="65">
        <v>98</v>
      </c>
      <c r="D173" s="65">
        <v>40</v>
      </c>
      <c r="E173" s="65">
        <v>280</v>
      </c>
      <c r="F173" s="65">
        <v>142</v>
      </c>
      <c r="G173" s="65">
        <v>36</v>
      </c>
      <c r="H173" s="63">
        <v>589</v>
      </c>
    </row>
    <row r="174" spans="2:8" x14ac:dyDescent="0.25">
      <c r="B174" s="394" t="s">
        <v>949</v>
      </c>
      <c r="C174" s="65">
        <v>319</v>
      </c>
      <c r="D174" s="65">
        <v>244</v>
      </c>
      <c r="E174" s="65">
        <v>1166</v>
      </c>
      <c r="F174" s="65">
        <v>367</v>
      </c>
      <c r="G174" s="65">
        <v>79</v>
      </c>
      <c r="H174" s="63">
        <v>2166</v>
      </c>
    </row>
    <row r="175" spans="2:8" x14ac:dyDescent="0.25">
      <c r="B175" s="395" t="s">
        <v>950</v>
      </c>
      <c r="C175" s="194">
        <v>30.721003134796238</v>
      </c>
      <c r="D175" s="194">
        <v>16.393442622950818</v>
      </c>
      <c r="E175" s="194">
        <v>24.013722126929675</v>
      </c>
      <c r="F175" s="194">
        <v>38.69209809264305</v>
      </c>
      <c r="G175" s="194">
        <v>45.569620253164558</v>
      </c>
      <c r="H175" s="194">
        <v>27.192982456140353</v>
      </c>
    </row>
    <row r="176" spans="2:8" x14ac:dyDescent="0.25">
      <c r="B176" s="399" t="s">
        <v>330</v>
      </c>
      <c r="C176" s="195"/>
      <c r="D176" s="195"/>
      <c r="E176" s="195"/>
      <c r="F176" s="195"/>
      <c r="G176" s="195"/>
      <c r="H176" s="195"/>
    </row>
    <row r="177" spans="2:15" x14ac:dyDescent="0.25">
      <c r="B177" s="394" t="s">
        <v>947</v>
      </c>
      <c r="C177" s="63">
        <v>257</v>
      </c>
      <c r="D177" s="63">
        <v>245</v>
      </c>
      <c r="E177" s="63">
        <v>911</v>
      </c>
      <c r="F177" s="63">
        <v>479</v>
      </c>
      <c r="G177" s="63">
        <v>64</v>
      </c>
      <c r="H177" s="63">
        <v>1955</v>
      </c>
    </row>
    <row r="178" spans="2:15" x14ac:dyDescent="0.25">
      <c r="B178" s="394" t="s">
        <v>948</v>
      </c>
      <c r="C178" s="63">
        <v>30</v>
      </c>
      <c r="D178" s="63">
        <v>4</v>
      </c>
      <c r="E178" s="63">
        <v>9</v>
      </c>
      <c r="F178" s="63">
        <v>14</v>
      </c>
      <c r="G178" s="63">
        <v>9</v>
      </c>
      <c r="H178" s="63">
        <v>60</v>
      </c>
    </row>
    <row r="179" spans="2:15" x14ac:dyDescent="0.25">
      <c r="B179" s="394" t="s">
        <v>949</v>
      </c>
      <c r="C179" s="63">
        <v>290</v>
      </c>
      <c r="D179" s="63">
        <v>248</v>
      </c>
      <c r="E179" s="63">
        <v>927</v>
      </c>
      <c r="F179" s="63">
        <v>496</v>
      </c>
      <c r="G179" s="63">
        <v>78</v>
      </c>
      <c r="H179" s="63">
        <v>2047</v>
      </c>
    </row>
    <row r="180" spans="2:15" x14ac:dyDescent="0.25">
      <c r="B180" s="395" t="s">
        <v>950</v>
      </c>
      <c r="C180" s="194">
        <v>10.344827586206897</v>
      </c>
      <c r="D180" s="194">
        <v>1.6129032258064515</v>
      </c>
      <c r="E180" s="194">
        <v>0.97087378640776689</v>
      </c>
      <c r="F180" s="194">
        <v>2.82258064516129</v>
      </c>
      <c r="G180" s="194">
        <v>11.538461538461538</v>
      </c>
      <c r="H180" s="194">
        <v>2.9311187103077674</v>
      </c>
    </row>
    <row r="181" spans="2:15" x14ac:dyDescent="0.25">
      <c r="B181" s="398" t="s">
        <v>1417</v>
      </c>
      <c r="C181" s="195"/>
      <c r="D181" s="195"/>
      <c r="E181" s="195"/>
      <c r="F181" s="195"/>
      <c r="G181" s="195"/>
      <c r="H181" s="195"/>
    </row>
    <row r="182" spans="2:15" x14ac:dyDescent="0.25">
      <c r="B182" s="394" t="s">
        <v>947</v>
      </c>
      <c r="C182" s="63">
        <v>11375</v>
      </c>
      <c r="D182" s="63">
        <v>9401</v>
      </c>
      <c r="E182" s="63">
        <v>23032</v>
      </c>
      <c r="F182" s="63">
        <v>11174</v>
      </c>
      <c r="G182" s="63">
        <v>2585</v>
      </c>
      <c r="H182" s="63">
        <v>57572</v>
      </c>
    </row>
    <row r="183" spans="2:15" x14ac:dyDescent="0.25">
      <c r="B183" s="394" t="s">
        <v>948</v>
      </c>
      <c r="C183" s="63">
        <v>3852</v>
      </c>
      <c r="D183" s="63">
        <v>694</v>
      </c>
      <c r="E183" s="63">
        <v>1757</v>
      </c>
      <c r="F183" s="63">
        <v>1367</v>
      </c>
      <c r="G183" s="63">
        <v>907</v>
      </c>
      <c r="H183" s="63">
        <v>8592</v>
      </c>
    </row>
    <row r="184" spans="2:15" x14ac:dyDescent="0.25">
      <c r="B184" s="394" t="s">
        <v>949</v>
      </c>
      <c r="C184" s="63">
        <v>15820</v>
      </c>
      <c r="D184" s="63">
        <v>10271</v>
      </c>
      <c r="E184" s="63">
        <v>25175</v>
      </c>
      <c r="F184" s="63">
        <v>12737</v>
      </c>
      <c r="G184" s="63">
        <v>3548</v>
      </c>
      <c r="H184" s="63">
        <v>67556</v>
      </c>
    </row>
    <row r="185" spans="2:15" x14ac:dyDescent="0.25">
      <c r="B185" s="395" t="s">
        <v>950</v>
      </c>
      <c r="C185" s="194">
        <v>24.348925410872312</v>
      </c>
      <c r="D185" s="194">
        <v>6.7568883263557584</v>
      </c>
      <c r="E185" s="194">
        <v>6.9791459781529301</v>
      </c>
      <c r="F185" s="194">
        <v>10.732511580434952</v>
      </c>
      <c r="G185" s="194">
        <v>25.563697857948142</v>
      </c>
      <c r="H185" s="194">
        <v>12.718337379359346</v>
      </c>
    </row>
    <row r="186" spans="2:15" x14ac:dyDescent="0.25">
      <c r="B186" s="26" t="s">
        <v>1416</v>
      </c>
    </row>
    <row r="188" spans="2:15" s="9" customFormat="1" x14ac:dyDescent="0.25">
      <c r="B188" s="9" t="s">
        <v>951</v>
      </c>
      <c r="C188"/>
      <c r="D188"/>
      <c r="E188"/>
      <c r="F188"/>
      <c r="G188"/>
      <c r="H188"/>
      <c r="M188" s="242"/>
      <c r="N188" s="242"/>
      <c r="O188" s="242"/>
    </row>
    <row r="189" spans="2:15" x14ac:dyDescent="0.25">
      <c r="B189" s="9" t="s">
        <v>952</v>
      </c>
      <c r="C189" s="9"/>
      <c r="D189" s="9"/>
      <c r="E189" s="9"/>
      <c r="F189" s="9"/>
      <c r="G189" s="9"/>
      <c r="H189" s="9"/>
    </row>
    <row r="190" spans="2:15" ht="30" customHeight="1" x14ac:dyDescent="0.25">
      <c r="B190" s="159"/>
      <c r="C190" s="1073" t="s">
        <v>839</v>
      </c>
      <c r="D190" s="1074"/>
      <c r="E190" s="1074"/>
      <c r="F190" s="1074"/>
      <c r="G190" s="1075"/>
      <c r="H190" s="406"/>
      <c r="I190" s="406"/>
      <c r="J190" s="406"/>
      <c r="K190" s="406"/>
    </row>
    <row r="191" spans="2:15" ht="0.75" customHeight="1" x14ac:dyDescent="0.25">
      <c r="B191" s="25" t="s">
        <v>1421</v>
      </c>
      <c r="C191" s="400" t="s">
        <v>1422</v>
      </c>
      <c r="D191" s="27" t="s">
        <v>1423</v>
      </c>
      <c r="E191" s="27" t="s">
        <v>1424</v>
      </c>
      <c r="F191" s="27" t="s">
        <v>1428</v>
      </c>
      <c r="G191" s="401" t="s">
        <v>1429</v>
      </c>
      <c r="H191" s="25" t="s">
        <v>1430</v>
      </c>
      <c r="I191" s="25" t="s">
        <v>1431</v>
      </c>
      <c r="J191" s="25" t="s">
        <v>1432</v>
      </c>
      <c r="K191" s="25" t="s">
        <v>1445</v>
      </c>
    </row>
    <row r="192" spans="2:15" ht="51" x14ac:dyDescent="0.25">
      <c r="B192" s="25" t="s">
        <v>834</v>
      </c>
      <c r="C192" s="400" t="s">
        <v>196</v>
      </c>
      <c r="D192" s="27" t="s">
        <v>193</v>
      </c>
      <c r="E192" s="27" t="s">
        <v>194</v>
      </c>
      <c r="F192" s="27" t="s">
        <v>195</v>
      </c>
      <c r="G192" s="401" t="s">
        <v>846</v>
      </c>
      <c r="H192" s="346" t="s">
        <v>840</v>
      </c>
      <c r="I192" s="346" t="s">
        <v>841</v>
      </c>
      <c r="J192" s="346" t="s">
        <v>48</v>
      </c>
      <c r="K192" s="347" t="s">
        <v>842</v>
      </c>
    </row>
    <row r="193" spans="2:15" x14ac:dyDescent="0.25">
      <c r="B193" s="71" t="s">
        <v>659</v>
      </c>
      <c r="C193" s="402">
        <v>50101</v>
      </c>
      <c r="D193" s="72">
        <v>958</v>
      </c>
      <c r="E193" s="72">
        <v>5496</v>
      </c>
      <c r="F193" s="72">
        <v>4909</v>
      </c>
      <c r="G193" s="192">
        <v>1018</v>
      </c>
      <c r="H193" s="72">
        <v>1580</v>
      </c>
      <c r="I193" s="72">
        <v>1375</v>
      </c>
      <c r="J193" s="94">
        <v>65437</v>
      </c>
      <c r="K193" s="103">
        <v>28.595338186839598</v>
      </c>
    </row>
    <row r="194" spans="2:15" x14ac:dyDescent="0.25">
      <c r="B194" s="340" t="s">
        <v>245</v>
      </c>
      <c r="C194" s="403">
        <v>32689</v>
      </c>
      <c r="D194" s="67">
        <v>2912</v>
      </c>
      <c r="E194" s="67">
        <v>4290</v>
      </c>
      <c r="F194" s="67">
        <v>3783</v>
      </c>
      <c r="G194" s="193">
        <v>570</v>
      </c>
      <c r="H194" s="67">
        <v>9722</v>
      </c>
      <c r="I194" s="67">
        <v>994</v>
      </c>
      <c r="J194" s="66">
        <v>54960</v>
      </c>
      <c r="K194" s="104">
        <v>24.016990185196516</v>
      </c>
    </row>
    <row r="195" spans="2:15" x14ac:dyDescent="0.25">
      <c r="B195" s="340" t="s">
        <v>660</v>
      </c>
      <c r="C195" s="403">
        <v>36575</v>
      </c>
      <c r="D195" s="67">
        <v>10</v>
      </c>
      <c r="E195" s="67">
        <v>171</v>
      </c>
      <c r="F195" s="67">
        <v>84</v>
      </c>
      <c r="G195" s="193">
        <v>463</v>
      </c>
      <c r="H195" s="67">
        <v>15</v>
      </c>
      <c r="I195" s="67">
        <v>232</v>
      </c>
      <c r="J195" s="66">
        <v>37550</v>
      </c>
      <c r="K195" s="104">
        <v>16.408988017724329</v>
      </c>
    </row>
    <row r="196" spans="2:15" x14ac:dyDescent="0.25">
      <c r="B196" s="340" t="s">
        <v>243</v>
      </c>
      <c r="C196" s="403">
        <v>12364</v>
      </c>
      <c r="D196" s="67">
        <v>600</v>
      </c>
      <c r="E196" s="67">
        <v>1140</v>
      </c>
      <c r="F196" s="67">
        <v>928</v>
      </c>
      <c r="G196" s="193">
        <v>175</v>
      </c>
      <c r="H196" s="67">
        <v>2978</v>
      </c>
      <c r="I196" s="67">
        <v>285</v>
      </c>
      <c r="J196" s="66">
        <v>18470</v>
      </c>
      <c r="K196" s="104">
        <v>8.0712119490644039</v>
      </c>
    </row>
    <row r="197" spans="2:15" x14ac:dyDescent="0.25">
      <c r="B197" s="340" t="s">
        <v>681</v>
      </c>
      <c r="C197" s="403">
        <v>9380</v>
      </c>
      <c r="D197" s="67">
        <v>683</v>
      </c>
      <c r="E197" s="67">
        <v>1066</v>
      </c>
      <c r="F197" s="67">
        <v>893</v>
      </c>
      <c r="G197" s="193">
        <v>146</v>
      </c>
      <c r="H197" s="67">
        <v>2586</v>
      </c>
      <c r="I197" s="67">
        <v>216</v>
      </c>
      <c r="J197" s="66">
        <v>14970</v>
      </c>
      <c r="K197" s="104">
        <v>6.5417456890900993</v>
      </c>
    </row>
    <row r="198" spans="2:15" x14ac:dyDescent="0.25">
      <c r="B198" s="340" t="s">
        <v>246</v>
      </c>
      <c r="C198" s="403">
        <v>5256</v>
      </c>
      <c r="D198" s="67">
        <v>564</v>
      </c>
      <c r="E198" s="67">
        <v>614</v>
      </c>
      <c r="F198" s="67">
        <v>509</v>
      </c>
      <c r="G198" s="193">
        <v>95</v>
      </c>
      <c r="H198" s="67">
        <v>1562</v>
      </c>
      <c r="I198" s="67">
        <v>135</v>
      </c>
      <c r="J198" s="66">
        <v>8735</v>
      </c>
      <c r="K198" s="104">
        <v>3.8171107945358727</v>
      </c>
    </row>
    <row r="199" spans="2:15" x14ac:dyDescent="0.25">
      <c r="B199" s="340" t="s">
        <v>330</v>
      </c>
      <c r="C199" s="403">
        <v>162</v>
      </c>
      <c r="D199" s="67">
        <v>743</v>
      </c>
      <c r="E199" s="67">
        <v>89</v>
      </c>
      <c r="F199" s="67">
        <v>447</v>
      </c>
      <c r="G199" s="193">
        <v>8</v>
      </c>
      <c r="H199" s="67">
        <v>5399</v>
      </c>
      <c r="I199" s="67">
        <v>101</v>
      </c>
      <c r="J199" s="66">
        <v>6949</v>
      </c>
      <c r="K199" s="104">
        <v>3.0366460115889846</v>
      </c>
    </row>
    <row r="200" spans="2:15" x14ac:dyDescent="0.25">
      <c r="B200" s="340" t="s">
        <v>730</v>
      </c>
      <c r="C200" s="403">
        <v>987</v>
      </c>
      <c r="D200" s="67">
        <v>955</v>
      </c>
      <c r="E200" s="67">
        <v>230</v>
      </c>
      <c r="F200" s="67">
        <v>289</v>
      </c>
      <c r="G200" s="193">
        <v>18</v>
      </c>
      <c r="H200" s="67">
        <v>3674</v>
      </c>
      <c r="I200" s="67">
        <v>81</v>
      </c>
      <c r="J200" s="66">
        <v>6234</v>
      </c>
      <c r="K200" s="104">
        <v>2.7241979041942335</v>
      </c>
    </row>
    <row r="201" spans="2:15" x14ac:dyDescent="0.25">
      <c r="B201" s="340" t="s">
        <v>736</v>
      </c>
      <c r="C201" s="403">
        <v>74</v>
      </c>
      <c r="D201" s="67">
        <v>645</v>
      </c>
      <c r="E201" s="67">
        <v>64</v>
      </c>
      <c r="F201" s="67">
        <v>54</v>
      </c>
      <c r="G201" s="193">
        <v>0</v>
      </c>
      <c r="H201" s="67">
        <v>3652</v>
      </c>
      <c r="I201" s="67">
        <v>44</v>
      </c>
      <c r="J201" s="66">
        <v>4533</v>
      </c>
      <c r="K201" s="104">
        <v>1.9808773018467212</v>
      </c>
    </row>
    <row r="202" spans="2:15" x14ac:dyDescent="0.25">
      <c r="B202" s="340" t="s">
        <v>259</v>
      </c>
      <c r="C202" s="404">
        <v>1934</v>
      </c>
      <c r="D202" s="68">
        <v>581</v>
      </c>
      <c r="E202" s="68">
        <v>506</v>
      </c>
      <c r="F202" s="68">
        <v>216</v>
      </c>
      <c r="G202" s="405">
        <v>36</v>
      </c>
      <c r="H202" s="67">
        <v>819</v>
      </c>
      <c r="I202" s="67">
        <v>57</v>
      </c>
      <c r="J202" s="66">
        <v>4149</v>
      </c>
      <c r="K202" s="104">
        <v>1.8130730036095402</v>
      </c>
    </row>
    <row r="203" spans="2:15" x14ac:dyDescent="0.25">
      <c r="B203" s="26" t="s">
        <v>1419</v>
      </c>
    </row>
    <row r="204" spans="2:15" s="9" customFormat="1" x14ac:dyDescent="0.25">
      <c r="B204" s="26"/>
      <c r="C204"/>
      <c r="D204"/>
      <c r="E204"/>
      <c r="F204"/>
      <c r="G204"/>
      <c r="H204"/>
      <c r="I204"/>
      <c r="J204"/>
      <c r="K204"/>
      <c r="M204" s="242"/>
      <c r="N204" s="242"/>
      <c r="O204" s="242"/>
    </row>
    <row r="205" spans="2:15" x14ac:dyDescent="0.25">
      <c r="B205" s="84" t="s">
        <v>953</v>
      </c>
      <c r="I205" s="9"/>
      <c r="J205" s="9"/>
      <c r="K205" s="9"/>
    </row>
    <row r="206" spans="2:15" x14ac:dyDescent="0.25">
      <c r="B206" s="243" t="s">
        <v>954</v>
      </c>
      <c r="C206" s="244"/>
      <c r="D206" s="244"/>
      <c r="E206" s="9"/>
      <c r="F206" s="9"/>
      <c r="G206" s="9"/>
      <c r="H206" s="9"/>
    </row>
    <row r="207" spans="2:15" x14ac:dyDescent="0.25">
      <c r="B207" s="309" t="s">
        <v>536</v>
      </c>
      <c r="C207" s="314" t="s">
        <v>914</v>
      </c>
      <c r="D207" s="314" t="s">
        <v>915</v>
      </c>
      <c r="E207" s="314" t="s">
        <v>916</v>
      </c>
      <c r="F207" s="314" t="s">
        <v>203</v>
      </c>
      <c r="G207" s="314" t="s">
        <v>185</v>
      </c>
      <c r="H207" s="314" t="s">
        <v>204</v>
      </c>
      <c r="I207" s="314" t="s">
        <v>925</v>
      </c>
    </row>
    <row r="208" spans="2:15" x14ac:dyDescent="0.25">
      <c r="B208" s="407" t="s">
        <v>552</v>
      </c>
      <c r="C208" s="72">
        <v>36389</v>
      </c>
      <c r="D208" s="72">
        <v>30780</v>
      </c>
      <c r="E208" s="72">
        <v>67180</v>
      </c>
      <c r="F208" s="233">
        <f>E208/$E$229*100</f>
        <v>29.357012384306802</v>
      </c>
      <c r="G208" s="72">
        <v>50639</v>
      </c>
      <c r="H208" s="234">
        <f>E208-G208</f>
        <v>16541</v>
      </c>
      <c r="I208" s="409">
        <f t="shared" ref="I208:I226" si="4">H208/G208*100</f>
        <v>32.664547088212643</v>
      </c>
    </row>
    <row r="209" spans="2:9" x14ac:dyDescent="0.25">
      <c r="B209" s="408" t="s">
        <v>959</v>
      </c>
      <c r="C209" s="67">
        <v>22689</v>
      </c>
      <c r="D209" s="67">
        <v>23160</v>
      </c>
      <c r="E209" s="67">
        <v>45845</v>
      </c>
      <c r="F209" s="233">
        <f t="shared" ref="F209:F229" si="5">E209/$E$229*100</f>
        <v>20.033823053863429</v>
      </c>
      <c r="G209" s="67">
        <v>45763</v>
      </c>
      <c r="H209" s="235">
        <f t="shared" ref="H209:H229" si="6">E209-G209</f>
        <v>82</v>
      </c>
      <c r="I209" s="410">
        <f t="shared" si="4"/>
        <v>0.17918405698927081</v>
      </c>
    </row>
    <row r="210" spans="2:9" x14ac:dyDescent="0.25">
      <c r="B210" s="408" t="s">
        <v>960</v>
      </c>
      <c r="C210" s="67">
        <v>9561</v>
      </c>
      <c r="D210" s="67">
        <v>9673</v>
      </c>
      <c r="E210" s="67">
        <v>19238</v>
      </c>
      <c r="F210" s="233">
        <f t="shared" si="5"/>
        <v>8.4068205455387659</v>
      </c>
      <c r="G210" s="67">
        <v>24145</v>
      </c>
      <c r="H210" s="235">
        <f t="shared" si="6"/>
        <v>-4907</v>
      </c>
      <c r="I210" s="410">
        <f t="shared" si="4"/>
        <v>-20.323048250155313</v>
      </c>
    </row>
    <row r="211" spans="2:9" ht="15" customHeight="1" x14ac:dyDescent="0.25">
      <c r="B211" s="408" t="s">
        <v>545</v>
      </c>
      <c r="C211" s="67">
        <v>6351</v>
      </c>
      <c r="D211" s="67">
        <v>6628</v>
      </c>
      <c r="E211" s="67">
        <v>12980</v>
      </c>
      <c r="F211" s="233">
        <f t="shared" si="5"/>
        <v>5.6721348727047083</v>
      </c>
      <c r="G211" s="67">
        <v>14702</v>
      </c>
      <c r="H211" s="235">
        <f t="shared" si="6"/>
        <v>-1722</v>
      </c>
      <c r="I211" s="410">
        <f t="shared" si="4"/>
        <v>-11.712692150727792</v>
      </c>
    </row>
    <row r="212" spans="2:9" x14ac:dyDescent="0.25">
      <c r="B212" s="408" t="s">
        <v>542</v>
      </c>
      <c r="C212" s="67">
        <v>2795</v>
      </c>
      <c r="D212" s="67">
        <v>3210</v>
      </c>
      <c r="E212" s="67">
        <v>6008</v>
      </c>
      <c r="F212" s="233">
        <f t="shared" si="5"/>
        <v>2.6254380828358928</v>
      </c>
      <c r="G212" s="67">
        <v>7903</v>
      </c>
      <c r="H212" s="235">
        <f t="shared" si="6"/>
        <v>-1895</v>
      </c>
      <c r="I212" s="410">
        <f t="shared" si="4"/>
        <v>-23.97823611286853</v>
      </c>
    </row>
    <row r="213" spans="2:9" x14ac:dyDescent="0.25">
      <c r="B213" s="408" t="s">
        <v>539</v>
      </c>
      <c r="C213" s="67">
        <v>2429</v>
      </c>
      <c r="D213" s="67">
        <v>2670</v>
      </c>
      <c r="E213" s="67">
        <v>5099</v>
      </c>
      <c r="F213" s="233">
        <f t="shared" si="5"/>
        <v>2.228213845602566</v>
      </c>
      <c r="G213" s="67">
        <v>5648</v>
      </c>
      <c r="H213" s="235">
        <f t="shared" si="6"/>
        <v>-549</v>
      </c>
      <c r="I213" s="410">
        <f t="shared" si="4"/>
        <v>-9.7202549575070822</v>
      </c>
    </row>
    <row r="214" spans="2:9" x14ac:dyDescent="0.25">
      <c r="B214" s="408" t="s">
        <v>537</v>
      </c>
      <c r="C214" s="67">
        <v>1966</v>
      </c>
      <c r="D214" s="67">
        <v>2589</v>
      </c>
      <c r="E214" s="67">
        <v>4555</v>
      </c>
      <c r="F214" s="233">
        <f t="shared" si="5"/>
        <v>1.9904910897665595</v>
      </c>
      <c r="G214" s="67">
        <v>3686</v>
      </c>
      <c r="H214" s="235">
        <f t="shared" si="6"/>
        <v>869</v>
      </c>
      <c r="I214" s="410">
        <f t="shared" si="4"/>
        <v>23.57569180683668</v>
      </c>
    </row>
    <row r="215" spans="2:9" x14ac:dyDescent="0.25">
      <c r="B215" s="408" t="s">
        <v>961</v>
      </c>
      <c r="C215" s="67">
        <v>2229</v>
      </c>
      <c r="D215" s="67">
        <v>1975</v>
      </c>
      <c r="E215" s="67">
        <v>4206</v>
      </c>
      <c r="F215" s="233">
        <f t="shared" si="5"/>
        <v>1.8379814541291217</v>
      </c>
      <c r="G215" s="67">
        <v>3771</v>
      </c>
      <c r="H215" s="235">
        <f t="shared" si="6"/>
        <v>435</v>
      </c>
      <c r="I215" s="410">
        <f t="shared" si="4"/>
        <v>11.535401750198886</v>
      </c>
    </row>
    <row r="216" spans="2:9" x14ac:dyDescent="0.25">
      <c r="B216" s="408" t="s">
        <v>546</v>
      </c>
      <c r="C216" s="67">
        <v>1936</v>
      </c>
      <c r="D216" s="67">
        <v>1631</v>
      </c>
      <c r="E216" s="67">
        <v>3567</v>
      </c>
      <c r="F216" s="233">
        <f t="shared" si="5"/>
        <v>1.558744614093813</v>
      </c>
      <c r="G216" s="67">
        <v>1638</v>
      </c>
      <c r="H216" s="235">
        <f t="shared" si="6"/>
        <v>1929</v>
      </c>
      <c r="I216" s="410">
        <f t="shared" si="4"/>
        <v>117.76556776556777</v>
      </c>
    </row>
    <row r="217" spans="2:9" x14ac:dyDescent="0.25">
      <c r="B217" s="408" t="s">
        <v>899</v>
      </c>
      <c r="C217" s="67">
        <v>1585</v>
      </c>
      <c r="D217" s="67">
        <v>1520</v>
      </c>
      <c r="E217" s="67">
        <v>3106</v>
      </c>
      <c r="F217" s="233">
        <f t="shared" si="5"/>
        <v>1.3572920581371974</v>
      </c>
      <c r="G217" s="67">
        <v>2719</v>
      </c>
      <c r="H217" s="235">
        <f t="shared" si="6"/>
        <v>387</v>
      </c>
      <c r="I217" s="410">
        <f t="shared" si="4"/>
        <v>14.23317396101508</v>
      </c>
    </row>
    <row r="218" spans="2:9" x14ac:dyDescent="0.25">
      <c r="B218" s="408" t="s">
        <v>962</v>
      </c>
      <c r="C218" s="67">
        <v>1286</v>
      </c>
      <c r="D218" s="67">
        <v>1513</v>
      </c>
      <c r="E218" s="67">
        <v>2800</v>
      </c>
      <c r="F218" s="233">
        <f t="shared" si="5"/>
        <v>1.223573007979444</v>
      </c>
      <c r="G218" s="67">
        <v>2318</v>
      </c>
      <c r="H218" s="235">
        <f t="shared" si="6"/>
        <v>482</v>
      </c>
      <c r="I218" s="410">
        <f t="shared" si="4"/>
        <v>20.793787748058669</v>
      </c>
    </row>
    <row r="219" spans="2:9" x14ac:dyDescent="0.25">
      <c r="B219" s="408" t="s">
        <v>963</v>
      </c>
      <c r="C219" s="67">
        <v>1225</v>
      </c>
      <c r="D219" s="67">
        <v>1340</v>
      </c>
      <c r="E219" s="67">
        <v>2571</v>
      </c>
      <c r="F219" s="233">
        <f t="shared" si="5"/>
        <v>1.1235022155411252</v>
      </c>
      <c r="G219" s="67">
        <v>2321</v>
      </c>
      <c r="H219" s="235">
        <f t="shared" si="6"/>
        <v>250</v>
      </c>
      <c r="I219" s="410">
        <f t="shared" si="4"/>
        <v>10.77121930202499</v>
      </c>
    </row>
    <row r="220" spans="2:9" x14ac:dyDescent="0.25">
      <c r="B220" s="408" t="s">
        <v>900</v>
      </c>
      <c r="C220" s="67">
        <v>1313</v>
      </c>
      <c r="D220" s="67">
        <v>1244</v>
      </c>
      <c r="E220" s="67">
        <v>2553</v>
      </c>
      <c r="F220" s="233">
        <f t="shared" si="5"/>
        <v>1.1156363890612573</v>
      </c>
      <c r="G220" s="67">
        <v>3172</v>
      </c>
      <c r="H220" s="235">
        <f t="shared" si="6"/>
        <v>-619</v>
      </c>
      <c r="I220" s="410">
        <f t="shared" si="4"/>
        <v>-19.514501891551074</v>
      </c>
    </row>
    <row r="221" spans="2:9" x14ac:dyDescent="0.25">
      <c r="B221" s="408" t="s">
        <v>547</v>
      </c>
      <c r="C221" s="67">
        <v>1321</v>
      </c>
      <c r="D221" s="67">
        <v>1017</v>
      </c>
      <c r="E221" s="67">
        <v>2332</v>
      </c>
      <c r="F221" s="233">
        <f t="shared" si="5"/>
        <v>1.0190615195028796</v>
      </c>
      <c r="G221" s="67">
        <v>1587</v>
      </c>
      <c r="H221" s="235">
        <f t="shared" si="6"/>
        <v>745</v>
      </c>
      <c r="I221" s="410">
        <f t="shared" si="4"/>
        <v>46.943919344675486</v>
      </c>
    </row>
    <row r="222" spans="2:9" x14ac:dyDescent="0.25">
      <c r="B222" s="408" t="s">
        <v>549</v>
      </c>
      <c r="C222" s="67">
        <v>352</v>
      </c>
      <c r="D222" s="67">
        <v>281</v>
      </c>
      <c r="E222" s="67">
        <v>633</v>
      </c>
      <c r="F222" s="233">
        <f t="shared" si="5"/>
        <v>0.27661489787535287</v>
      </c>
      <c r="G222" s="67">
        <v>244</v>
      </c>
      <c r="H222" s="235">
        <f t="shared" si="6"/>
        <v>389</v>
      </c>
      <c r="I222" s="410">
        <f t="shared" si="4"/>
        <v>159.42622950819671</v>
      </c>
    </row>
    <row r="223" spans="2:9" x14ac:dyDescent="0.25">
      <c r="B223" s="408" t="s">
        <v>544</v>
      </c>
      <c r="C223" s="67">
        <v>279</v>
      </c>
      <c r="D223" s="67">
        <v>349</v>
      </c>
      <c r="E223" s="67">
        <v>623</v>
      </c>
      <c r="F223" s="233">
        <f t="shared" si="5"/>
        <v>0.27224499427542626</v>
      </c>
      <c r="G223" s="67">
        <v>490</v>
      </c>
      <c r="H223" s="235">
        <f t="shared" si="6"/>
        <v>133</v>
      </c>
      <c r="I223" s="410">
        <f t="shared" si="4"/>
        <v>27.142857142857142</v>
      </c>
    </row>
    <row r="224" spans="2:9" x14ac:dyDescent="0.25">
      <c r="B224" s="408" t="s">
        <v>964</v>
      </c>
      <c r="C224" s="67">
        <v>302</v>
      </c>
      <c r="D224" s="67">
        <v>310</v>
      </c>
      <c r="E224" s="67">
        <v>614</v>
      </c>
      <c r="F224" s="233">
        <f t="shared" si="5"/>
        <v>0.26831208103549237</v>
      </c>
      <c r="G224" s="67">
        <v>534</v>
      </c>
      <c r="H224" s="235">
        <f t="shared" si="6"/>
        <v>80</v>
      </c>
      <c r="I224" s="410">
        <f t="shared" si="4"/>
        <v>14.981273408239701</v>
      </c>
    </row>
    <row r="225" spans="2:15" x14ac:dyDescent="0.25">
      <c r="B225" s="408" t="s">
        <v>541</v>
      </c>
      <c r="C225" s="67">
        <v>238</v>
      </c>
      <c r="D225" s="67">
        <v>298</v>
      </c>
      <c r="E225" s="67">
        <v>542</v>
      </c>
      <c r="F225" s="233">
        <f t="shared" si="5"/>
        <v>0.23684877511602093</v>
      </c>
      <c r="G225" s="67">
        <v>661</v>
      </c>
      <c r="H225" s="235">
        <f t="shared" si="6"/>
        <v>-119</v>
      </c>
      <c r="I225" s="410">
        <f t="shared" si="4"/>
        <v>-18.003025718608171</v>
      </c>
    </row>
    <row r="226" spans="2:15" s="19" customFormat="1" x14ac:dyDescent="0.25">
      <c r="B226" s="408" t="s">
        <v>543</v>
      </c>
      <c r="C226" s="67">
        <v>155</v>
      </c>
      <c r="D226" s="67">
        <v>186</v>
      </c>
      <c r="E226" s="67">
        <v>337</v>
      </c>
      <c r="F226" s="233">
        <f t="shared" si="5"/>
        <v>0.14726575131752592</v>
      </c>
      <c r="G226" s="67">
        <v>485</v>
      </c>
      <c r="H226" s="235">
        <f t="shared" si="6"/>
        <v>-148</v>
      </c>
      <c r="I226" s="410">
        <f t="shared" si="4"/>
        <v>-30.515463917525775</v>
      </c>
      <c r="J226"/>
      <c r="K226"/>
      <c r="M226" s="238"/>
      <c r="N226" s="238"/>
      <c r="O226" s="238"/>
    </row>
    <row r="227" spans="2:15" x14ac:dyDescent="0.25">
      <c r="B227" s="408" t="s">
        <v>1163</v>
      </c>
      <c r="C227" s="67">
        <v>326</v>
      </c>
      <c r="D227" s="67">
        <v>237</v>
      </c>
      <c r="E227" s="67">
        <v>559</v>
      </c>
      <c r="F227" s="233">
        <f t="shared" si="5"/>
        <v>0.24427761123589614</v>
      </c>
      <c r="G227" s="199" t="s">
        <v>521</v>
      </c>
      <c r="H227" s="236" t="s">
        <v>521</v>
      </c>
      <c r="I227" s="411" t="s">
        <v>521</v>
      </c>
      <c r="J227" s="19"/>
      <c r="K227" s="19"/>
    </row>
    <row r="228" spans="2:15" x14ac:dyDescent="0.25">
      <c r="B228" s="136" t="s">
        <v>1358</v>
      </c>
      <c r="C228" s="122">
        <v>19624</v>
      </c>
      <c r="D228" s="122">
        <v>15713</v>
      </c>
      <c r="E228" s="122">
        <v>35337</v>
      </c>
      <c r="F228" s="272">
        <f t="shared" si="5"/>
        <v>15.441928351060575</v>
      </c>
      <c r="G228" s="122">
        <v>30840</v>
      </c>
      <c r="H228" s="273">
        <f t="shared" si="6"/>
        <v>4497</v>
      </c>
      <c r="I228" s="412">
        <f>H228/G228*100</f>
        <v>14.581712062256811</v>
      </c>
    </row>
    <row r="229" spans="2:15" x14ac:dyDescent="0.25">
      <c r="B229" s="413" t="s">
        <v>965</v>
      </c>
      <c r="C229" s="384">
        <v>118568</v>
      </c>
      <c r="D229" s="384">
        <v>110269</v>
      </c>
      <c r="E229" s="384">
        <v>228838</v>
      </c>
      <c r="F229" s="414">
        <f t="shared" si="5"/>
        <v>100</v>
      </c>
      <c r="G229" s="91">
        <v>211929</v>
      </c>
      <c r="H229" s="415">
        <f t="shared" si="6"/>
        <v>16909</v>
      </c>
      <c r="I229" s="416">
        <f>H229/G229*100</f>
        <v>7.9786154797125448</v>
      </c>
    </row>
    <row r="230" spans="2:15" x14ac:dyDescent="0.25">
      <c r="B230" s="232" t="s">
        <v>1164</v>
      </c>
      <c r="I230" s="8"/>
    </row>
    <row r="231" spans="2:15" x14ac:dyDescent="0.25">
      <c r="B231" s="232" t="s">
        <v>1355</v>
      </c>
    </row>
    <row r="232" spans="2:15" s="9" customFormat="1" x14ac:dyDescent="0.25">
      <c r="B232"/>
      <c r="C232"/>
      <c r="D232"/>
      <c r="E232"/>
      <c r="F232"/>
      <c r="G232"/>
      <c r="H232"/>
      <c r="I232"/>
      <c r="J232"/>
      <c r="K232"/>
      <c r="M232" s="242"/>
      <c r="N232" s="242"/>
      <c r="O232" s="242"/>
    </row>
    <row r="233" spans="2:15" x14ac:dyDescent="0.25">
      <c r="B233" s="9" t="s">
        <v>955</v>
      </c>
      <c r="I233" s="9"/>
      <c r="J233" s="9"/>
      <c r="K233" s="9"/>
    </row>
    <row r="234" spans="2:15" ht="15" customHeight="1" x14ac:dyDescent="0.25">
      <c r="B234" s="9" t="s">
        <v>956</v>
      </c>
      <c r="C234" s="9"/>
      <c r="D234" s="9"/>
      <c r="E234" s="9"/>
      <c r="F234" s="9"/>
      <c r="G234" s="9"/>
      <c r="H234" s="9"/>
    </row>
    <row r="235" spans="2:15" ht="15" customHeight="1" x14ac:dyDescent="0.25">
      <c r="B235" s="74"/>
      <c r="C235" s="1079" t="s">
        <v>182</v>
      </c>
      <c r="D235" s="1076"/>
      <c r="E235" s="1077"/>
      <c r="F235" s="1073" t="s">
        <v>958</v>
      </c>
      <c r="G235" s="1074"/>
      <c r="H235" s="1074"/>
      <c r="I235" s="1074"/>
      <c r="J235" s="1075"/>
    </row>
    <row r="236" spans="2:15" ht="15" customHeight="1" x14ac:dyDescent="0.25">
      <c r="B236" s="160" t="s">
        <v>536</v>
      </c>
      <c r="C236" s="419" t="s">
        <v>46</v>
      </c>
      <c r="D236" s="200" t="s">
        <v>957</v>
      </c>
      <c r="E236" s="201" t="s">
        <v>200</v>
      </c>
      <c r="F236" s="166" t="s">
        <v>929</v>
      </c>
      <c r="G236" s="200" t="s">
        <v>930</v>
      </c>
      <c r="H236" s="200" t="s">
        <v>932</v>
      </c>
      <c r="I236" s="200" t="s">
        <v>931</v>
      </c>
      <c r="J236" s="200" t="s">
        <v>522</v>
      </c>
    </row>
    <row r="237" spans="2:15" ht="15" customHeight="1" x14ac:dyDescent="0.25">
      <c r="B237" s="417" t="s">
        <v>552</v>
      </c>
      <c r="C237" s="403">
        <v>54924</v>
      </c>
      <c r="D237" s="67">
        <v>11117</v>
      </c>
      <c r="E237" s="193">
        <v>1139</v>
      </c>
      <c r="F237" s="67">
        <v>15869</v>
      </c>
      <c r="G237" s="67">
        <v>9687</v>
      </c>
      <c r="H237" s="67">
        <v>24039</v>
      </c>
      <c r="I237" s="67">
        <v>14275</v>
      </c>
      <c r="J237" s="67">
        <v>3302</v>
      </c>
    </row>
    <row r="238" spans="2:15" ht="15" customHeight="1" x14ac:dyDescent="0.25">
      <c r="B238" s="417" t="s">
        <v>959</v>
      </c>
      <c r="C238" s="403">
        <v>32964</v>
      </c>
      <c r="D238" s="67">
        <v>12092</v>
      </c>
      <c r="E238" s="193">
        <v>787</v>
      </c>
      <c r="F238" s="67">
        <v>10149</v>
      </c>
      <c r="G238" s="67">
        <v>5929</v>
      </c>
      <c r="H238" s="67">
        <v>15419</v>
      </c>
      <c r="I238" s="67">
        <v>10965</v>
      </c>
      <c r="J238" s="67">
        <v>3381</v>
      </c>
    </row>
    <row r="239" spans="2:15" ht="15" customHeight="1" x14ac:dyDescent="0.25">
      <c r="B239" s="417" t="s">
        <v>960</v>
      </c>
      <c r="C239" s="403">
        <v>15693</v>
      </c>
      <c r="D239" s="67">
        <v>3170</v>
      </c>
      <c r="E239" s="193">
        <v>375</v>
      </c>
      <c r="F239" s="67">
        <v>2892</v>
      </c>
      <c r="G239" s="67">
        <v>1947</v>
      </c>
      <c r="H239" s="67">
        <v>5149</v>
      </c>
      <c r="I239" s="67">
        <v>6581</v>
      </c>
      <c r="J239" s="67">
        <v>2674</v>
      </c>
    </row>
    <row r="240" spans="2:15" ht="15" customHeight="1" x14ac:dyDescent="0.25">
      <c r="B240" s="417" t="s">
        <v>545</v>
      </c>
      <c r="C240" s="403">
        <v>11977</v>
      </c>
      <c r="D240" s="67">
        <v>800</v>
      </c>
      <c r="E240" s="193">
        <v>202</v>
      </c>
      <c r="F240" s="67">
        <v>2975</v>
      </c>
      <c r="G240" s="67">
        <v>1927</v>
      </c>
      <c r="H240" s="67">
        <v>3593</v>
      </c>
      <c r="I240" s="67">
        <v>3393</v>
      </c>
      <c r="J240" s="67">
        <v>1090</v>
      </c>
    </row>
    <row r="241" spans="1:15" ht="15" customHeight="1" x14ac:dyDescent="0.25">
      <c r="B241" s="417" t="s">
        <v>542</v>
      </c>
      <c r="C241" s="403">
        <v>5623</v>
      </c>
      <c r="D241" s="67">
        <v>307</v>
      </c>
      <c r="E241" s="193">
        <v>77</v>
      </c>
      <c r="F241" s="67">
        <v>1553</v>
      </c>
      <c r="G241" s="67">
        <v>898</v>
      </c>
      <c r="H241" s="67">
        <v>1678</v>
      </c>
      <c r="I241" s="67">
        <v>1360</v>
      </c>
      <c r="J241" s="67">
        <v>518</v>
      </c>
    </row>
    <row r="242" spans="1:15" ht="15" customHeight="1" x14ac:dyDescent="0.25">
      <c r="B242" s="417" t="s">
        <v>539</v>
      </c>
      <c r="C242" s="403">
        <v>4150</v>
      </c>
      <c r="D242" s="67">
        <v>895</v>
      </c>
      <c r="E242" s="193">
        <v>52</v>
      </c>
      <c r="F242" s="67">
        <v>1352</v>
      </c>
      <c r="G242" s="67">
        <v>717</v>
      </c>
      <c r="H242" s="67">
        <v>1584</v>
      </c>
      <c r="I242" s="67">
        <v>1147</v>
      </c>
      <c r="J242" s="67">
        <v>297</v>
      </c>
    </row>
    <row r="243" spans="1:15" ht="15" customHeight="1" x14ac:dyDescent="0.25">
      <c r="B243" s="417" t="s">
        <v>537</v>
      </c>
      <c r="C243" s="403">
        <v>1421</v>
      </c>
      <c r="D243" s="67">
        <v>3041</v>
      </c>
      <c r="E243" s="193">
        <v>91</v>
      </c>
      <c r="F243" s="67">
        <v>702</v>
      </c>
      <c r="G243" s="67">
        <v>460</v>
      </c>
      <c r="H243" s="67">
        <v>1798</v>
      </c>
      <c r="I243" s="67">
        <v>1271</v>
      </c>
      <c r="J243" s="67">
        <v>325</v>
      </c>
    </row>
    <row r="244" spans="1:15" x14ac:dyDescent="0.25">
      <c r="B244" s="417" t="s">
        <v>961</v>
      </c>
      <c r="C244" s="403">
        <v>2605</v>
      </c>
      <c r="D244" s="67">
        <v>1511</v>
      </c>
      <c r="E244" s="193">
        <v>97</v>
      </c>
      <c r="F244" s="67">
        <v>1004</v>
      </c>
      <c r="G244" s="67">
        <v>518</v>
      </c>
      <c r="H244" s="67">
        <v>1307</v>
      </c>
      <c r="I244" s="67">
        <v>932</v>
      </c>
      <c r="J244" s="67">
        <v>444</v>
      </c>
    </row>
    <row r="245" spans="1:15" s="19" customFormat="1" x14ac:dyDescent="0.25">
      <c r="B245" s="417" t="s">
        <v>546</v>
      </c>
      <c r="C245" s="403">
        <v>509</v>
      </c>
      <c r="D245" s="67">
        <v>3027</v>
      </c>
      <c r="E245" s="193">
        <v>29</v>
      </c>
      <c r="F245" s="67">
        <v>719</v>
      </c>
      <c r="G245" s="67">
        <v>371</v>
      </c>
      <c r="H245" s="67">
        <v>2065</v>
      </c>
      <c r="I245" s="67">
        <v>343</v>
      </c>
      <c r="J245" s="67">
        <v>63</v>
      </c>
      <c r="K245"/>
      <c r="M245" s="238"/>
      <c r="N245" s="238"/>
      <c r="O245" s="238"/>
    </row>
    <row r="246" spans="1:15" s="239" customFormat="1" x14ac:dyDescent="0.25">
      <c r="B246" s="417" t="s">
        <v>899</v>
      </c>
      <c r="C246" s="403">
        <v>3079</v>
      </c>
      <c r="D246" s="67">
        <v>6</v>
      </c>
      <c r="E246" s="193">
        <v>26</v>
      </c>
      <c r="F246" s="67">
        <v>941</v>
      </c>
      <c r="G246" s="67">
        <v>601</v>
      </c>
      <c r="H246" s="67">
        <v>920</v>
      </c>
      <c r="I246" s="67">
        <v>507</v>
      </c>
      <c r="J246" s="67">
        <v>131</v>
      </c>
      <c r="K246" s="19"/>
    </row>
    <row r="247" spans="1:15" x14ac:dyDescent="0.25">
      <c r="B247" s="136" t="s">
        <v>1356</v>
      </c>
      <c r="C247" s="420">
        <v>11066</v>
      </c>
      <c r="D247" s="122">
        <v>1612</v>
      </c>
      <c r="E247" s="237">
        <v>22660</v>
      </c>
      <c r="F247" s="122">
        <v>6684</v>
      </c>
      <c r="G247" s="122">
        <v>4925</v>
      </c>
      <c r="H247" s="122">
        <v>12632</v>
      </c>
      <c r="I247" s="122">
        <v>8622</v>
      </c>
      <c r="J247" s="122">
        <v>2471</v>
      </c>
      <c r="K247" s="239"/>
    </row>
    <row r="248" spans="1:15" x14ac:dyDescent="0.25">
      <c r="B248" s="418" t="s">
        <v>1165</v>
      </c>
      <c r="C248" s="421">
        <v>13520</v>
      </c>
      <c r="D248" s="240">
        <v>7829</v>
      </c>
      <c r="E248" s="241">
        <v>361</v>
      </c>
      <c r="F248" s="240">
        <v>4634</v>
      </c>
      <c r="G248" s="240">
        <v>2740</v>
      </c>
      <c r="H248" s="240">
        <v>7482</v>
      </c>
      <c r="I248" s="240">
        <v>5208</v>
      </c>
      <c r="J248" s="240">
        <v>1673</v>
      </c>
    </row>
    <row r="249" spans="1:15" x14ac:dyDescent="0.25">
      <c r="B249" s="413" t="s">
        <v>966</v>
      </c>
      <c r="C249" s="422">
        <v>157531</v>
      </c>
      <c r="D249" s="92">
        <v>45407</v>
      </c>
      <c r="E249" s="202">
        <v>25896</v>
      </c>
      <c r="F249" s="384">
        <v>49474</v>
      </c>
      <c r="G249" s="384">
        <v>30720</v>
      </c>
      <c r="H249" s="384">
        <v>77666</v>
      </c>
      <c r="I249" s="384">
        <v>54604</v>
      </c>
      <c r="J249" s="384">
        <v>16369</v>
      </c>
    </row>
    <row r="250" spans="1:15" s="6" customFormat="1" x14ac:dyDescent="0.25">
      <c r="B250" s="232" t="s">
        <v>1357</v>
      </c>
      <c r="C250" s="1"/>
      <c r="D250" s="1"/>
      <c r="E250" s="1"/>
      <c r="F250" s="1"/>
      <c r="G250" s="1"/>
      <c r="H250" s="1"/>
      <c r="I250"/>
      <c r="J250"/>
      <c r="K250"/>
    </row>
    <row r="251" spans="1:15" s="6" customFormat="1" x14ac:dyDescent="0.25">
      <c r="B251"/>
      <c r="C251"/>
      <c r="D251"/>
      <c r="E251"/>
      <c r="F251"/>
      <c r="G251"/>
      <c r="H251"/>
    </row>
    <row r="252" spans="1:15" s="6" customFormat="1" x14ac:dyDescent="0.25">
      <c r="A252" s="292" t="s">
        <v>1380</v>
      </c>
    </row>
    <row r="253" spans="1:15" x14ac:dyDescent="0.25">
      <c r="A253" s="293" t="s">
        <v>1381</v>
      </c>
      <c r="B253" s="6"/>
      <c r="C253" s="6"/>
      <c r="D253" s="6"/>
      <c r="E253" s="6"/>
      <c r="F253" s="6"/>
      <c r="G253" s="6"/>
      <c r="H253" s="6"/>
      <c r="I253" s="6"/>
      <c r="J253" s="6"/>
      <c r="K253" s="6"/>
    </row>
    <row r="254" spans="1:15" x14ac:dyDescent="0.25">
      <c r="A254" s="294" t="s">
        <v>1382</v>
      </c>
      <c r="B254" s="6"/>
      <c r="C254" s="6"/>
      <c r="D254" s="6"/>
      <c r="E254" s="6"/>
      <c r="F254" s="6"/>
      <c r="G254" s="6"/>
      <c r="H254" s="6"/>
      <c r="I254" s="341" t="s">
        <v>1425</v>
      </c>
    </row>
  </sheetData>
  <sheetProtection password="CCCF" sheet="1" objects="1" scenarios="1"/>
  <mergeCells count="5">
    <mergeCell ref="A2:I2"/>
    <mergeCell ref="G3:K3"/>
    <mergeCell ref="C190:G190"/>
    <mergeCell ref="C235:E235"/>
    <mergeCell ref="F235:J235"/>
  </mergeCells>
  <hyperlinks>
    <hyperlink ref="K1" location="Index!A1" display="Back to Index"/>
    <hyperlink ref="I254" location="Table2.20!A1" display="Back to top"/>
  </hyperlinks>
  <pageMargins left="0.7" right="0.7" top="0.75" bottom="0.75" header="0.3" footer="0.3"/>
  <pageSetup paperSize="9" orientation="portrait" r:id="rId1"/>
  <drawing r:id="rId2"/>
  <tableParts count="11">
    <tablePart r:id="rId3"/>
    <tablePart r:id="rId4"/>
    <tablePart r:id="rId5"/>
    <tablePart r:id="rId6"/>
    <tablePart r:id="rId7"/>
    <tablePart r:id="rId8"/>
    <tablePart r:id="rId9"/>
    <tablePart r:id="rId10"/>
    <tablePart r:id="rId11"/>
    <tablePart r:id="rId12"/>
    <tablePart r:id="rId1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showGridLines="0" workbookViewId="0">
      <selection activeCell="G93" sqref="G93"/>
    </sheetView>
  </sheetViews>
  <sheetFormatPr defaultRowHeight="15" x14ac:dyDescent="0.25"/>
  <cols>
    <col min="2" max="2" width="7.42578125" customWidth="1"/>
    <col min="3" max="3" width="34.28515625" customWidth="1"/>
    <col min="4" max="4" width="15.5703125" customWidth="1"/>
    <col min="5" max="5" width="17.5703125" customWidth="1"/>
    <col min="8" max="8" width="101" customWidth="1"/>
  </cols>
  <sheetData>
    <row r="1" spans="1:14" ht="18.75" x14ac:dyDescent="0.3">
      <c r="A1" s="49" t="s">
        <v>219</v>
      </c>
      <c r="G1" s="125" t="s">
        <v>1250</v>
      </c>
    </row>
    <row r="2" spans="1:14" ht="15.75" x14ac:dyDescent="0.25">
      <c r="A2" s="50" t="s">
        <v>220</v>
      </c>
      <c r="B2" s="50"/>
      <c r="C2" s="50"/>
      <c r="D2" s="50"/>
      <c r="E2" s="50"/>
      <c r="F2" s="50"/>
      <c r="G2" s="14"/>
    </row>
    <row r="3" spans="1:14" ht="15.75" x14ac:dyDescent="0.25">
      <c r="A3" s="50"/>
      <c r="B3" s="50"/>
      <c r="C3" s="50"/>
      <c r="D3" s="1030" t="s">
        <v>226</v>
      </c>
      <c r="E3" s="1030"/>
      <c r="F3" s="1030"/>
      <c r="G3" s="1030"/>
    </row>
    <row r="4" spans="1:14" ht="30" x14ac:dyDescent="0.25">
      <c r="L4" s="162" t="s">
        <v>221</v>
      </c>
      <c r="M4" s="163" t="s">
        <v>223</v>
      </c>
      <c r="N4" s="86"/>
    </row>
    <row r="5" spans="1:14" x14ac:dyDescent="0.25">
      <c r="L5" s="162" t="s">
        <v>225</v>
      </c>
      <c r="M5" s="219">
        <v>25.6</v>
      </c>
      <c r="N5" s="86"/>
    </row>
    <row r="6" spans="1:14" x14ac:dyDescent="0.25">
      <c r="L6" s="162" t="s">
        <v>224</v>
      </c>
      <c r="M6" s="219">
        <v>11.2</v>
      </c>
      <c r="N6" s="86"/>
    </row>
    <row r="20" spans="1:7" ht="27.75" x14ac:dyDescent="0.25">
      <c r="B20" s="316" t="s">
        <v>183</v>
      </c>
      <c r="C20" s="160" t="s">
        <v>221</v>
      </c>
      <c r="D20" s="314" t="s">
        <v>222</v>
      </c>
      <c r="E20" s="314" t="s">
        <v>223</v>
      </c>
      <c r="F20" s="200" t="s">
        <v>48</v>
      </c>
    </row>
    <row r="21" spans="1:7" x14ac:dyDescent="0.25">
      <c r="B21" s="28">
        <v>1</v>
      </c>
      <c r="C21" s="28" t="s">
        <v>225</v>
      </c>
      <c r="D21" s="51">
        <v>34977</v>
      </c>
      <c r="E21" s="52">
        <f>D21/F21*100</f>
        <v>25.562189854638202</v>
      </c>
      <c r="F21" s="51">
        <v>136831</v>
      </c>
    </row>
    <row r="22" spans="1:7" x14ac:dyDescent="0.25">
      <c r="B22" s="28">
        <v>2</v>
      </c>
      <c r="C22" s="28" t="s">
        <v>224</v>
      </c>
      <c r="D22" s="51">
        <v>9974</v>
      </c>
      <c r="E22" s="52">
        <f>D22/F22*100</f>
        <v>11.150861972586812</v>
      </c>
      <c r="F22" s="51">
        <v>89446</v>
      </c>
    </row>
    <row r="23" spans="1:7" s="26" customFormat="1" ht="11.25" x14ac:dyDescent="0.2"/>
    <row r="24" spans="1:7" x14ac:dyDescent="0.25">
      <c r="A24" s="26" t="s">
        <v>1489</v>
      </c>
      <c r="B24" s="28"/>
      <c r="C24" s="28"/>
      <c r="D24" s="51"/>
      <c r="E24" s="52"/>
      <c r="F24" s="51"/>
    </row>
    <row r="25" spans="1:7" x14ac:dyDescent="0.25">
      <c r="B25" s="28"/>
      <c r="C25" s="28"/>
      <c r="D25" s="51"/>
      <c r="E25" s="52"/>
      <c r="F25" s="51"/>
    </row>
    <row r="26" spans="1:7" ht="18.75" x14ac:dyDescent="0.3">
      <c r="A26" s="49" t="s">
        <v>1484</v>
      </c>
      <c r="B26" s="28"/>
      <c r="C26" s="28"/>
      <c r="D26" s="51"/>
      <c r="E26" s="52"/>
      <c r="F26" s="51"/>
    </row>
    <row r="27" spans="1:7" ht="15.75" x14ac:dyDescent="0.25">
      <c r="A27" s="50" t="s">
        <v>1485</v>
      </c>
      <c r="B27" s="50"/>
      <c r="C27" s="50"/>
      <c r="D27" s="50"/>
      <c r="E27" s="50"/>
      <c r="F27" s="50"/>
      <c r="G27" s="14"/>
    </row>
    <row r="28" spans="1:7" ht="15.75" x14ac:dyDescent="0.25">
      <c r="A28" s="50"/>
      <c r="B28" s="50"/>
      <c r="C28" s="50"/>
      <c r="D28" s="1030" t="s">
        <v>226</v>
      </c>
      <c r="E28" s="1030"/>
      <c r="F28" s="1030"/>
      <c r="G28" s="1030"/>
    </row>
    <row r="29" spans="1:7" x14ac:dyDescent="0.25">
      <c r="B29" s="28"/>
      <c r="C29" s="28"/>
      <c r="D29" s="51"/>
      <c r="E29" s="52"/>
      <c r="F29" s="51"/>
    </row>
    <row r="30" spans="1:7" x14ac:dyDescent="0.25">
      <c r="B30" s="28"/>
      <c r="C30" s="28"/>
      <c r="D30" s="51"/>
      <c r="E30" s="52"/>
      <c r="F30" s="51"/>
    </row>
    <row r="31" spans="1:7" x14ac:dyDescent="0.25">
      <c r="B31" s="28"/>
      <c r="C31" s="28"/>
      <c r="D31" s="51"/>
      <c r="E31" s="52"/>
      <c r="F31" s="51"/>
    </row>
    <row r="32" spans="1:7" x14ac:dyDescent="0.25">
      <c r="B32" s="28"/>
      <c r="C32" s="28"/>
      <c r="D32" s="51"/>
      <c r="E32" s="52"/>
      <c r="F32" s="51"/>
    </row>
    <row r="33" spans="2:12" x14ac:dyDescent="0.25">
      <c r="B33" s="28"/>
      <c r="C33" s="28"/>
      <c r="D33" s="51"/>
      <c r="E33" s="52"/>
      <c r="F33" s="51"/>
    </row>
    <row r="34" spans="2:12" x14ac:dyDescent="0.25">
      <c r="B34" s="28"/>
      <c r="C34" s="28"/>
      <c r="D34" s="51"/>
      <c r="E34" s="52"/>
      <c r="F34" s="51"/>
    </row>
    <row r="35" spans="2:12" x14ac:dyDescent="0.25">
      <c r="B35" s="28"/>
      <c r="C35" s="28"/>
      <c r="D35" s="51"/>
      <c r="E35" s="52"/>
      <c r="F35" s="51"/>
    </row>
    <row r="36" spans="2:12" x14ac:dyDescent="0.25">
      <c r="B36" s="28"/>
      <c r="C36" s="28"/>
      <c r="D36" s="51"/>
      <c r="E36" s="52"/>
      <c r="F36" s="51"/>
    </row>
    <row r="37" spans="2:12" x14ac:dyDescent="0.25">
      <c r="B37" s="28"/>
      <c r="C37" s="28"/>
      <c r="D37" s="51"/>
      <c r="E37" s="52"/>
      <c r="F37" s="51"/>
    </row>
    <row r="38" spans="2:12" x14ac:dyDescent="0.25">
      <c r="B38" s="28"/>
      <c r="C38" s="28"/>
      <c r="D38" s="51"/>
      <c r="E38" s="52"/>
      <c r="F38" s="51"/>
    </row>
    <row r="39" spans="2:12" x14ac:dyDescent="0.25">
      <c r="B39" s="28"/>
      <c r="C39" s="28"/>
      <c r="D39" s="51"/>
      <c r="E39" s="52"/>
      <c r="F39" s="51"/>
    </row>
    <row r="40" spans="2:12" x14ac:dyDescent="0.25">
      <c r="B40" s="28"/>
      <c r="C40" s="28"/>
      <c r="D40" s="51"/>
      <c r="E40" s="52"/>
      <c r="F40" s="51"/>
    </row>
    <row r="41" spans="2:12" x14ac:dyDescent="0.25">
      <c r="B41" s="28"/>
      <c r="C41" s="28"/>
      <c r="D41" s="51"/>
      <c r="E41" s="52"/>
      <c r="F41" s="51"/>
    </row>
    <row r="42" spans="2:12" x14ac:dyDescent="0.25">
      <c r="B42" s="28"/>
      <c r="C42" s="28"/>
      <c r="D42" s="51"/>
      <c r="E42" s="52"/>
      <c r="F42" s="51"/>
    </row>
    <row r="43" spans="2:12" x14ac:dyDescent="0.25">
      <c r="B43" s="28"/>
      <c r="C43" s="28"/>
      <c r="D43" s="51"/>
      <c r="E43" s="52"/>
      <c r="F43" s="51"/>
    </row>
    <row r="44" spans="2:12" x14ac:dyDescent="0.25">
      <c r="B44" s="28"/>
      <c r="C44" s="28"/>
      <c r="D44" s="51"/>
      <c r="E44" s="52"/>
      <c r="F44" s="51"/>
    </row>
    <row r="45" spans="2:12" x14ac:dyDescent="0.25">
      <c r="B45" s="28"/>
      <c r="C45" s="28"/>
      <c r="D45" s="51"/>
      <c r="E45" s="52"/>
      <c r="F45" s="51"/>
      <c r="I45" s="162" t="s">
        <v>1486</v>
      </c>
      <c r="J45" s="246">
        <v>31.670452670719172</v>
      </c>
      <c r="K45" s="162"/>
      <c r="L45" s="162"/>
    </row>
    <row r="46" spans="2:12" ht="27.75" x14ac:dyDescent="0.25">
      <c r="B46" s="316" t="s">
        <v>183</v>
      </c>
      <c r="C46" s="160" t="s">
        <v>1494</v>
      </c>
      <c r="D46" s="314" t="s">
        <v>222</v>
      </c>
      <c r="E46" s="314" t="s">
        <v>223</v>
      </c>
      <c r="F46" s="200" t="s">
        <v>48</v>
      </c>
      <c r="I46" s="162" t="s">
        <v>1487</v>
      </c>
      <c r="J46" s="246">
        <v>20.271710175812466</v>
      </c>
      <c r="K46" s="162"/>
      <c r="L46" s="162"/>
    </row>
    <row r="47" spans="2:12" x14ac:dyDescent="0.25">
      <c r="B47" s="28">
        <v>1</v>
      </c>
      <c r="C47" s="28" t="s">
        <v>1486</v>
      </c>
      <c r="D47" s="51">
        <v>24956</v>
      </c>
      <c r="E47" s="52">
        <f>D47/F47*100</f>
        <v>31.670452670719172</v>
      </c>
      <c r="F47" s="51">
        <v>78799</v>
      </c>
      <c r="I47" s="162" t="s">
        <v>1488</v>
      </c>
      <c r="J47" s="246">
        <v>12.696483212474327</v>
      </c>
      <c r="K47" s="162"/>
      <c r="L47" s="162"/>
    </row>
    <row r="48" spans="2:12" x14ac:dyDescent="0.25">
      <c r="B48" s="28">
        <v>2</v>
      </c>
      <c r="C48" s="28" t="s">
        <v>1487</v>
      </c>
      <c r="D48" s="51">
        <v>6849</v>
      </c>
      <c r="E48" s="52">
        <f>D48/F48*100</f>
        <v>20.271710175812466</v>
      </c>
      <c r="F48" s="51">
        <v>33786</v>
      </c>
      <c r="I48" s="162"/>
      <c r="J48" s="162"/>
      <c r="K48" s="162"/>
      <c r="L48" s="162"/>
    </row>
    <row r="49" spans="1:12" x14ac:dyDescent="0.25">
      <c r="B49" s="28">
        <v>3</v>
      </c>
      <c r="C49" s="28" t="s">
        <v>1488</v>
      </c>
      <c r="D49" s="51">
        <v>3029</v>
      </c>
      <c r="E49" s="52">
        <f>D49/F49*100</f>
        <v>12.696483212474327</v>
      </c>
      <c r="F49" s="51">
        <v>23857</v>
      </c>
      <c r="I49" s="162"/>
      <c r="J49" s="162"/>
      <c r="K49" s="162"/>
      <c r="L49" s="162"/>
    </row>
    <row r="50" spans="1:12" x14ac:dyDescent="0.25">
      <c r="B50" s="28"/>
      <c r="C50" s="28"/>
      <c r="D50" s="51"/>
      <c r="E50" s="52"/>
      <c r="F50" s="51"/>
      <c r="I50" s="162"/>
      <c r="J50" s="162"/>
      <c r="K50" s="162"/>
      <c r="L50" s="162"/>
    </row>
    <row r="51" spans="1:12" ht="18.75" x14ac:dyDescent="0.3">
      <c r="A51" s="49" t="s">
        <v>1490</v>
      </c>
      <c r="B51" s="28"/>
      <c r="C51" s="28"/>
      <c r="D51" s="51"/>
      <c r="E51" s="52"/>
      <c r="F51" s="51"/>
      <c r="I51" s="162"/>
      <c r="J51" s="162"/>
      <c r="K51" s="162"/>
      <c r="L51" s="162"/>
    </row>
    <row r="52" spans="1:12" ht="15.75" x14ac:dyDescent="0.25">
      <c r="A52" s="50" t="s">
        <v>1491</v>
      </c>
      <c r="B52" s="50"/>
      <c r="C52" s="50"/>
      <c r="D52" s="50"/>
      <c r="E52" s="50"/>
      <c r="F52" s="50"/>
      <c r="G52" s="14"/>
      <c r="I52" s="162"/>
      <c r="J52" s="162"/>
      <c r="K52" s="162"/>
      <c r="L52" s="162"/>
    </row>
    <row r="53" spans="1:12" ht="15.75" x14ac:dyDescent="0.25">
      <c r="A53" s="50"/>
      <c r="B53" s="50"/>
      <c r="C53" s="50"/>
      <c r="D53" s="1030" t="s">
        <v>226</v>
      </c>
      <c r="E53" s="1030"/>
      <c r="F53" s="1030"/>
      <c r="G53" s="1030"/>
      <c r="I53" s="162"/>
      <c r="J53" s="162"/>
      <c r="K53" s="162"/>
      <c r="L53" s="162"/>
    </row>
    <row r="54" spans="1:12" x14ac:dyDescent="0.25">
      <c r="B54" s="28"/>
      <c r="C54" s="28"/>
      <c r="D54" s="51"/>
      <c r="E54" s="52"/>
      <c r="F54" s="51"/>
      <c r="I54" s="162"/>
      <c r="J54" s="162"/>
      <c r="K54" s="162"/>
      <c r="L54" s="162"/>
    </row>
    <row r="55" spans="1:12" x14ac:dyDescent="0.25">
      <c r="B55" s="28"/>
      <c r="C55" s="28"/>
      <c r="D55" s="51"/>
      <c r="E55" s="52"/>
      <c r="F55" s="51"/>
      <c r="I55" s="162"/>
      <c r="J55" s="162"/>
      <c r="K55" s="162"/>
      <c r="L55" s="162"/>
    </row>
    <row r="56" spans="1:12" x14ac:dyDescent="0.25">
      <c r="B56" s="28"/>
      <c r="C56" s="28"/>
      <c r="D56" s="51"/>
      <c r="E56" s="52"/>
      <c r="F56" s="51"/>
      <c r="I56" s="162"/>
      <c r="J56" s="162"/>
      <c r="K56" s="162"/>
      <c r="L56" s="162"/>
    </row>
    <row r="57" spans="1:12" x14ac:dyDescent="0.25">
      <c r="B57" s="28"/>
      <c r="C57" s="28"/>
      <c r="D57" s="51"/>
      <c r="E57" s="52"/>
      <c r="F57" s="51"/>
      <c r="I57" s="162"/>
      <c r="J57" s="162"/>
      <c r="K57" s="162"/>
      <c r="L57" s="162"/>
    </row>
    <row r="58" spans="1:12" x14ac:dyDescent="0.25">
      <c r="B58" s="28"/>
      <c r="C58" s="28"/>
      <c r="D58" s="51"/>
      <c r="E58" s="52"/>
      <c r="F58" s="51"/>
      <c r="I58" s="162"/>
      <c r="J58" s="162"/>
      <c r="K58" s="162"/>
      <c r="L58" s="162"/>
    </row>
    <row r="59" spans="1:12" x14ac:dyDescent="0.25">
      <c r="B59" s="28"/>
      <c r="C59" s="28"/>
      <c r="D59" s="51"/>
      <c r="E59" s="52"/>
      <c r="F59" s="51"/>
      <c r="I59" s="162"/>
      <c r="J59" s="162"/>
      <c r="K59" s="162"/>
      <c r="L59" s="162"/>
    </row>
    <row r="60" spans="1:12" x14ac:dyDescent="0.25">
      <c r="B60" s="28"/>
      <c r="C60" s="28"/>
      <c r="D60" s="51"/>
      <c r="E60" s="52"/>
      <c r="F60" s="51"/>
      <c r="I60" s="162"/>
      <c r="J60" s="162"/>
      <c r="K60" s="162"/>
      <c r="L60" s="162"/>
    </row>
    <row r="61" spans="1:12" x14ac:dyDescent="0.25">
      <c r="B61" s="28"/>
      <c r="C61" s="28"/>
      <c r="D61" s="51"/>
      <c r="E61" s="52"/>
      <c r="F61" s="51"/>
      <c r="I61" s="162"/>
      <c r="J61" s="162"/>
      <c r="K61" s="162"/>
      <c r="L61" s="162"/>
    </row>
    <row r="62" spans="1:12" x14ac:dyDescent="0.25">
      <c r="B62" s="28"/>
      <c r="C62" s="28"/>
      <c r="D62" s="51"/>
      <c r="E62" s="52"/>
      <c r="F62" s="51"/>
      <c r="I62" s="162"/>
      <c r="J62" s="162"/>
      <c r="K62" s="162"/>
      <c r="L62" s="162"/>
    </row>
    <row r="63" spans="1:12" x14ac:dyDescent="0.25">
      <c r="B63" s="28"/>
      <c r="C63" s="28"/>
      <c r="D63" s="51"/>
      <c r="E63" s="52"/>
      <c r="F63" s="51"/>
      <c r="I63" s="162"/>
      <c r="J63" s="162"/>
      <c r="K63" s="162"/>
      <c r="L63" s="162"/>
    </row>
    <row r="64" spans="1:12" x14ac:dyDescent="0.25">
      <c r="B64" s="28"/>
      <c r="C64" s="28"/>
      <c r="D64" s="51"/>
      <c r="E64" s="52"/>
      <c r="F64" s="51"/>
      <c r="I64" s="162"/>
      <c r="J64" s="162"/>
      <c r="K64" s="162"/>
      <c r="L64" s="162"/>
    </row>
    <row r="65" spans="2:12" x14ac:dyDescent="0.25">
      <c r="B65" s="28"/>
      <c r="C65" s="28"/>
      <c r="D65" s="51"/>
      <c r="E65" s="52"/>
      <c r="F65" s="51"/>
      <c r="I65" s="162"/>
      <c r="J65" s="162"/>
      <c r="K65" s="162"/>
      <c r="L65" s="162"/>
    </row>
    <row r="66" spans="2:12" x14ac:dyDescent="0.25">
      <c r="B66" s="28"/>
      <c r="C66" s="28"/>
      <c r="D66" s="51"/>
      <c r="E66" s="52"/>
      <c r="F66" s="51"/>
      <c r="I66" s="162"/>
      <c r="J66" s="162"/>
      <c r="K66" s="162"/>
      <c r="L66" s="162"/>
    </row>
    <row r="67" spans="2:12" x14ac:dyDescent="0.25">
      <c r="B67" s="28"/>
      <c r="C67" s="28"/>
      <c r="D67" s="51"/>
      <c r="E67" s="52"/>
      <c r="F67" s="51"/>
      <c r="I67" s="162"/>
      <c r="J67" s="162"/>
      <c r="K67" s="162"/>
      <c r="L67" s="162"/>
    </row>
    <row r="68" spans="2:12" x14ac:dyDescent="0.25">
      <c r="B68" s="28"/>
      <c r="C68" s="28"/>
      <c r="D68" s="51"/>
      <c r="E68" s="52"/>
      <c r="F68" s="51"/>
      <c r="I68" s="162"/>
      <c r="J68" s="162"/>
      <c r="K68" s="162"/>
      <c r="L68" s="162"/>
    </row>
    <row r="69" spans="2:12" x14ac:dyDescent="0.25">
      <c r="B69" s="28"/>
      <c r="C69" s="28"/>
      <c r="D69" s="51"/>
      <c r="E69" s="52"/>
      <c r="F69" s="51"/>
      <c r="I69" s="162"/>
      <c r="J69" s="162"/>
      <c r="K69" s="162"/>
      <c r="L69" s="162"/>
    </row>
    <row r="70" spans="2:12" x14ac:dyDescent="0.25">
      <c r="B70" s="28"/>
      <c r="C70" s="28"/>
      <c r="D70" s="51"/>
      <c r="E70" s="52"/>
      <c r="F70" s="51"/>
      <c r="I70" s="162"/>
      <c r="J70" s="162"/>
      <c r="K70" s="162"/>
      <c r="L70" s="162"/>
    </row>
    <row r="71" spans="2:12" x14ac:dyDescent="0.25">
      <c r="B71" s="28"/>
      <c r="C71" s="28"/>
      <c r="D71" s="51"/>
      <c r="E71" s="52"/>
      <c r="F71" s="51"/>
      <c r="I71" s="162"/>
      <c r="J71" s="162"/>
      <c r="K71" s="162"/>
      <c r="L71" s="162"/>
    </row>
    <row r="72" spans="2:12" x14ac:dyDescent="0.25">
      <c r="B72" s="28"/>
      <c r="C72" s="28"/>
      <c r="D72" s="51"/>
      <c r="E72" s="52"/>
      <c r="F72" s="51"/>
      <c r="I72" s="162"/>
      <c r="J72" s="162" t="s">
        <v>1492</v>
      </c>
      <c r="K72" s="246">
        <v>23.417235667245766</v>
      </c>
    </row>
    <row r="73" spans="2:12" x14ac:dyDescent="0.25">
      <c r="B73" s="28"/>
      <c r="C73" s="28"/>
      <c r="D73" s="51"/>
      <c r="E73" s="52"/>
      <c r="F73" s="51"/>
      <c r="I73" s="162"/>
      <c r="J73" s="162" t="s">
        <v>1504</v>
      </c>
      <c r="K73" s="246">
        <v>17.608695652173914</v>
      </c>
    </row>
    <row r="74" spans="2:12" ht="27.75" x14ac:dyDescent="0.25">
      <c r="B74" s="894" t="s">
        <v>183</v>
      </c>
      <c r="C74" s="895" t="s">
        <v>1494</v>
      </c>
      <c r="D74" s="896" t="s">
        <v>222</v>
      </c>
      <c r="E74" s="896" t="s">
        <v>223</v>
      </c>
      <c r="F74" s="897" t="s">
        <v>48</v>
      </c>
      <c r="I74" s="162"/>
      <c r="J74" s="162" t="s">
        <v>1497</v>
      </c>
      <c r="K74" s="246">
        <v>12.063732928679819</v>
      </c>
    </row>
    <row r="75" spans="2:12" x14ac:dyDescent="0.25">
      <c r="B75" s="28">
        <v>1</v>
      </c>
      <c r="C75" s="28" t="s">
        <v>1492</v>
      </c>
      <c r="D75" s="51">
        <v>5796</v>
      </c>
      <c r="E75" s="891">
        <f t="shared" ref="E75:E87" si="0">D75/F75*100</f>
        <v>23.417235667245766</v>
      </c>
      <c r="F75" s="51">
        <v>24751</v>
      </c>
      <c r="I75" s="162"/>
      <c r="J75" s="162" t="s">
        <v>1499</v>
      </c>
      <c r="K75" s="246">
        <v>11.925095174400658</v>
      </c>
    </row>
    <row r="76" spans="2:12" x14ac:dyDescent="0.25">
      <c r="B76" s="28">
        <v>2</v>
      </c>
      <c r="C76" s="93" t="s">
        <v>1504</v>
      </c>
      <c r="D76" s="51">
        <v>81</v>
      </c>
      <c r="E76" s="892">
        <f t="shared" si="0"/>
        <v>17.608695652173914</v>
      </c>
      <c r="F76" s="51">
        <v>460</v>
      </c>
      <c r="I76" s="162"/>
      <c r="J76" s="162" t="s">
        <v>1493</v>
      </c>
      <c r="K76" s="246">
        <v>7.5894198978058309</v>
      </c>
    </row>
    <row r="77" spans="2:12" x14ac:dyDescent="0.25">
      <c r="B77" s="28">
        <v>3</v>
      </c>
      <c r="C77" s="93" t="s">
        <v>1497</v>
      </c>
      <c r="D77" s="51">
        <v>159</v>
      </c>
      <c r="E77" s="893">
        <f t="shared" si="0"/>
        <v>12.063732928679819</v>
      </c>
      <c r="F77" s="51">
        <v>1318</v>
      </c>
      <c r="I77" s="162"/>
      <c r="J77" s="162" t="s">
        <v>1505</v>
      </c>
      <c r="K77" s="246">
        <v>3.9728682170542635</v>
      </c>
    </row>
    <row r="78" spans="2:12" x14ac:dyDescent="0.25">
      <c r="B78" s="93">
        <v>4</v>
      </c>
      <c r="C78" s="93" t="s">
        <v>1499</v>
      </c>
      <c r="D78" s="51">
        <v>1159</v>
      </c>
      <c r="E78" s="892">
        <f t="shared" si="0"/>
        <v>11.925095174400658</v>
      </c>
      <c r="F78" s="51">
        <v>9719</v>
      </c>
      <c r="I78" s="162"/>
      <c r="J78" s="162" t="s">
        <v>1503</v>
      </c>
      <c r="K78" s="246">
        <v>3.339253996447602</v>
      </c>
    </row>
    <row r="79" spans="2:12" x14ac:dyDescent="0.25">
      <c r="B79" s="93">
        <v>5</v>
      </c>
      <c r="C79" s="28" t="s">
        <v>1493</v>
      </c>
      <c r="D79" s="51">
        <v>505</v>
      </c>
      <c r="E79" s="891">
        <f t="shared" si="0"/>
        <v>7.5894198978058309</v>
      </c>
      <c r="F79" s="51">
        <v>6654</v>
      </c>
      <c r="I79" s="162"/>
      <c r="J79" s="162" t="s">
        <v>1501</v>
      </c>
      <c r="K79" s="246">
        <v>3.1519065190651911</v>
      </c>
    </row>
    <row r="80" spans="2:12" x14ac:dyDescent="0.25">
      <c r="B80" s="93">
        <v>6</v>
      </c>
      <c r="C80" s="93" t="s">
        <v>1505</v>
      </c>
      <c r="D80" s="51">
        <v>246</v>
      </c>
      <c r="E80" s="52">
        <f t="shared" si="0"/>
        <v>3.9728682170542635</v>
      </c>
      <c r="F80" s="51">
        <v>6192</v>
      </c>
      <c r="I80" s="162"/>
      <c r="J80" s="162" t="s">
        <v>1502</v>
      </c>
      <c r="K80" s="246">
        <v>2.8548123980424145</v>
      </c>
    </row>
    <row r="81" spans="1:12" x14ac:dyDescent="0.25">
      <c r="B81" s="93">
        <v>7</v>
      </c>
      <c r="C81" s="93" t="s">
        <v>1503</v>
      </c>
      <c r="D81" s="51">
        <v>94</v>
      </c>
      <c r="E81" s="52">
        <f t="shared" si="0"/>
        <v>3.339253996447602</v>
      </c>
      <c r="F81" s="51">
        <v>2815</v>
      </c>
      <c r="I81" s="162"/>
      <c r="J81" s="162" t="s">
        <v>1500</v>
      </c>
      <c r="K81" s="246">
        <v>2.8021886917592438</v>
      </c>
    </row>
    <row r="82" spans="1:12" x14ac:dyDescent="0.25">
      <c r="B82" s="93">
        <v>8</v>
      </c>
      <c r="C82" s="93" t="s">
        <v>1501</v>
      </c>
      <c r="D82" s="51">
        <v>205</v>
      </c>
      <c r="E82" s="52">
        <f t="shared" si="0"/>
        <v>3.1519065190651911</v>
      </c>
      <c r="F82" s="51">
        <v>6504</v>
      </c>
      <c r="I82" s="162"/>
      <c r="J82" s="162" t="s">
        <v>1496</v>
      </c>
      <c r="K82" s="246">
        <v>2.7505446623093679</v>
      </c>
    </row>
    <row r="83" spans="1:12" x14ac:dyDescent="0.25">
      <c r="B83" s="93">
        <v>9</v>
      </c>
      <c r="C83" s="93" t="s">
        <v>1502</v>
      </c>
      <c r="D83" s="51">
        <v>70</v>
      </c>
      <c r="E83" s="52">
        <f t="shared" si="0"/>
        <v>2.8548123980424145</v>
      </c>
      <c r="F83" s="51">
        <v>2452</v>
      </c>
      <c r="I83" s="162"/>
      <c r="J83" s="162" t="s">
        <v>1498</v>
      </c>
      <c r="K83" s="246">
        <v>1.5289164635497452</v>
      </c>
    </row>
    <row r="84" spans="1:12" x14ac:dyDescent="0.25">
      <c r="B84" s="93">
        <v>10</v>
      </c>
      <c r="C84" s="93" t="s">
        <v>1500</v>
      </c>
      <c r="D84" s="51">
        <v>169</v>
      </c>
      <c r="E84" s="52">
        <f t="shared" si="0"/>
        <v>2.8021886917592438</v>
      </c>
      <c r="F84" s="51">
        <v>6031</v>
      </c>
      <c r="I84" s="162"/>
      <c r="J84" s="162" t="s">
        <v>1507</v>
      </c>
      <c r="K84" s="246">
        <v>1.1682980738869593</v>
      </c>
    </row>
    <row r="85" spans="1:12" x14ac:dyDescent="0.25">
      <c r="B85" s="93">
        <v>11</v>
      </c>
      <c r="C85" s="93" t="s">
        <v>1496</v>
      </c>
      <c r="D85" s="51">
        <v>101</v>
      </c>
      <c r="E85" s="893">
        <f t="shared" si="0"/>
        <v>2.7505446623093679</v>
      </c>
      <c r="F85" s="51">
        <v>3672</v>
      </c>
      <c r="I85" s="162"/>
      <c r="J85" s="162" t="s">
        <v>1495</v>
      </c>
      <c r="K85" s="246">
        <v>0</v>
      </c>
    </row>
    <row r="86" spans="1:12" x14ac:dyDescent="0.25">
      <c r="B86" s="93">
        <v>12</v>
      </c>
      <c r="C86" s="93" t="s">
        <v>1498</v>
      </c>
      <c r="D86" s="51">
        <v>138</v>
      </c>
      <c r="E86" s="52">
        <f t="shared" si="0"/>
        <v>1.5289164635497452</v>
      </c>
      <c r="F86" s="51">
        <v>9026</v>
      </c>
      <c r="I86" s="162"/>
      <c r="J86" s="162"/>
      <c r="K86" s="246"/>
      <c r="L86" s="162"/>
    </row>
    <row r="87" spans="1:12" x14ac:dyDescent="0.25">
      <c r="B87" s="93">
        <v>13</v>
      </c>
      <c r="C87" s="93" t="s">
        <v>1507</v>
      </c>
      <c r="D87" s="51">
        <v>37</v>
      </c>
      <c r="E87" s="52">
        <f t="shared" si="0"/>
        <v>1.1682980738869593</v>
      </c>
      <c r="F87" s="51">
        <v>3167</v>
      </c>
    </row>
    <row r="88" spans="1:12" x14ac:dyDescent="0.25">
      <c r="B88" s="93">
        <v>14</v>
      </c>
      <c r="C88" s="93" t="s">
        <v>1495</v>
      </c>
      <c r="D88" s="51">
        <v>0</v>
      </c>
      <c r="E88" s="52">
        <v>0</v>
      </c>
      <c r="F88" s="51">
        <v>166</v>
      </c>
    </row>
    <row r="90" spans="1:12" s="6" customFormat="1" x14ac:dyDescent="0.25">
      <c r="A90" s="292" t="s">
        <v>1506</v>
      </c>
    </row>
    <row r="91" spans="1:12" s="6" customFormat="1" x14ac:dyDescent="0.25">
      <c r="A91" s="293" t="s">
        <v>1381</v>
      </c>
    </row>
    <row r="92" spans="1:12" s="6" customFormat="1" x14ac:dyDescent="0.25">
      <c r="A92" s="294" t="s">
        <v>1382</v>
      </c>
    </row>
  </sheetData>
  <sheetProtection password="CCCF" sheet="1" objects="1" scenarios="1"/>
  <sortState ref="C69:F82">
    <sortCondition descending="1" ref="E69:E82"/>
  </sortState>
  <mergeCells count="3">
    <mergeCell ref="D3:G3"/>
    <mergeCell ref="D28:G28"/>
    <mergeCell ref="D53:G53"/>
  </mergeCells>
  <hyperlinks>
    <hyperlink ref="G1" location="Index!A1" display="Back to Index"/>
  </hyperlinks>
  <pageMargins left="0.7" right="0.7" top="0.75" bottom="0.75" header="0.3" footer="0.3"/>
  <drawing r:id="rId1"/>
  <tableParts count="3">
    <tablePart r:id="rId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selection activeCell="J38" sqref="J38"/>
    </sheetView>
  </sheetViews>
  <sheetFormatPr defaultRowHeight="15" x14ac:dyDescent="0.25"/>
  <cols>
    <col min="2" max="2" width="7.42578125" customWidth="1"/>
    <col min="3" max="3" width="38.7109375" customWidth="1"/>
    <col min="4" max="4" width="14.7109375" customWidth="1"/>
    <col min="5" max="5" width="17.140625" customWidth="1"/>
    <col min="6" max="6" width="2.42578125" customWidth="1"/>
    <col min="7" max="7" width="7.42578125" customWidth="1"/>
    <col min="8" max="8" width="38.5703125" customWidth="1"/>
    <col min="9" max="9" width="14.7109375" customWidth="1"/>
    <col min="10" max="10" width="17.140625" customWidth="1"/>
    <col min="11" max="11" width="88.28515625" customWidth="1"/>
    <col min="12" max="12" width="9.140625" style="82"/>
    <col min="13" max="13" width="11" style="82" customWidth="1"/>
  </cols>
  <sheetData>
    <row r="1" spans="1:13" ht="18.75" x14ac:dyDescent="0.25">
      <c r="A1" s="1080" t="s">
        <v>227</v>
      </c>
      <c r="B1" s="1080"/>
      <c r="C1" s="1080"/>
      <c r="J1" s="125" t="s">
        <v>1250</v>
      </c>
      <c r="L1" s="82" t="s">
        <v>1085</v>
      </c>
      <c r="M1" s="82" t="s">
        <v>203</v>
      </c>
    </row>
    <row r="2" spans="1:13" ht="19.5" customHeight="1" x14ac:dyDescent="0.25">
      <c r="A2" s="50" t="s">
        <v>228</v>
      </c>
      <c r="B2" s="50"/>
      <c r="C2" s="50"/>
      <c r="D2" s="50"/>
      <c r="E2" s="50"/>
      <c r="F2" s="50"/>
      <c r="G2" s="50"/>
      <c r="H2" s="50"/>
      <c r="I2" s="58"/>
      <c r="J2" s="58"/>
      <c r="L2" s="80" t="s">
        <v>32</v>
      </c>
      <c r="M2" s="81">
        <v>2.5834870082765975</v>
      </c>
    </row>
    <row r="3" spans="1:13" ht="19.5" customHeight="1" x14ac:dyDescent="0.25">
      <c r="A3" s="50"/>
      <c r="B3" s="50"/>
      <c r="C3" s="50"/>
      <c r="D3" s="50"/>
      <c r="E3" s="50"/>
      <c r="F3" s="50"/>
      <c r="G3" s="50"/>
      <c r="H3" s="1030" t="s">
        <v>198</v>
      </c>
      <c r="I3" s="1030"/>
      <c r="J3" s="1030"/>
      <c r="L3" s="80" t="s">
        <v>8</v>
      </c>
      <c r="M3" s="81">
        <v>2.4401541701990057</v>
      </c>
    </row>
    <row r="4" spans="1:13" ht="25.5" x14ac:dyDescent="0.25">
      <c r="L4" s="80" t="s">
        <v>28</v>
      </c>
      <c r="M4" s="81">
        <v>2.0254503185659725</v>
      </c>
    </row>
    <row r="5" spans="1:13" x14ac:dyDescent="0.25">
      <c r="L5" s="80" t="s">
        <v>13</v>
      </c>
      <c r="M5" s="81">
        <v>1.5709803441736077</v>
      </c>
    </row>
    <row r="6" spans="1:13" x14ac:dyDescent="0.25">
      <c r="L6" s="80" t="s">
        <v>12</v>
      </c>
      <c r="M6" s="81">
        <v>0.55410377647069098</v>
      </c>
    </row>
    <row r="7" spans="1:13" ht="25.5" x14ac:dyDescent="0.25">
      <c r="L7" s="80" t="s">
        <v>230</v>
      </c>
      <c r="M7" s="81">
        <v>0.53225425847105812</v>
      </c>
    </row>
    <row r="8" spans="1:13" x14ac:dyDescent="0.25">
      <c r="L8" s="80" t="s">
        <v>229</v>
      </c>
      <c r="M8" s="81">
        <v>0.52264047055121965</v>
      </c>
    </row>
    <row r="9" spans="1:13" x14ac:dyDescent="0.25">
      <c r="L9" s="80" t="s">
        <v>26</v>
      </c>
      <c r="M9" s="81">
        <v>0.49205114535173355</v>
      </c>
    </row>
    <row r="10" spans="1:13" ht="25.5" x14ac:dyDescent="0.25">
      <c r="L10" s="80" t="s">
        <v>14</v>
      </c>
      <c r="M10" s="81">
        <v>0.4889922128317849</v>
      </c>
    </row>
    <row r="11" spans="1:13" ht="25.5" x14ac:dyDescent="0.25">
      <c r="L11" s="80" t="s">
        <v>125</v>
      </c>
      <c r="M11" s="81">
        <v>0.44966308043244568</v>
      </c>
    </row>
    <row r="12" spans="1:13" x14ac:dyDescent="0.25">
      <c r="L12" s="80" t="s">
        <v>17</v>
      </c>
      <c r="M12" s="81">
        <v>0.44660414791249703</v>
      </c>
    </row>
    <row r="13" spans="1:13" x14ac:dyDescent="0.25">
      <c r="L13" s="80" t="s">
        <v>39</v>
      </c>
      <c r="M13" s="81">
        <v>0.41907375523295953</v>
      </c>
    </row>
    <row r="14" spans="1:13" x14ac:dyDescent="0.25">
      <c r="L14" s="80" t="s">
        <v>42</v>
      </c>
      <c r="M14" s="81">
        <v>0.40858598659313577</v>
      </c>
    </row>
    <row r="15" spans="1:13" ht="25.5" x14ac:dyDescent="0.25">
      <c r="L15" s="80" t="s">
        <v>11</v>
      </c>
      <c r="M15" s="81">
        <v>0.40683802515316514</v>
      </c>
    </row>
    <row r="16" spans="1:13" ht="25.5" x14ac:dyDescent="0.25">
      <c r="L16" s="80" t="s">
        <v>36</v>
      </c>
      <c r="M16" s="81">
        <v>0.38848443003347344</v>
      </c>
    </row>
    <row r="17" spans="2:13" ht="27.75" x14ac:dyDescent="0.25">
      <c r="B17" s="308" t="s">
        <v>183</v>
      </c>
      <c r="C17" s="309" t="s">
        <v>182</v>
      </c>
      <c r="D17" s="310" t="s">
        <v>184</v>
      </c>
      <c r="E17" s="309" t="s">
        <v>190</v>
      </c>
      <c r="G17" s="308" t="s">
        <v>183</v>
      </c>
      <c r="H17" s="309" t="s">
        <v>182</v>
      </c>
      <c r="I17" s="310" t="s">
        <v>184</v>
      </c>
      <c r="J17" s="309" t="s">
        <v>190</v>
      </c>
      <c r="L17" s="80" t="s">
        <v>37</v>
      </c>
      <c r="M17" s="81">
        <v>0.3395415097142957</v>
      </c>
    </row>
    <row r="18" spans="2:13" x14ac:dyDescent="0.25">
      <c r="B18" s="108">
        <v>1</v>
      </c>
      <c r="C18" s="71" t="s">
        <v>32</v>
      </c>
      <c r="D18" s="83">
        <v>5912</v>
      </c>
      <c r="E18" s="324">
        <f t="shared" ref="E18:E32" si="0">D18/228838*100</f>
        <v>2.5834870082765975</v>
      </c>
      <c r="G18" s="108">
        <v>16</v>
      </c>
      <c r="H18" s="71" t="s">
        <v>37</v>
      </c>
      <c r="I18" s="83">
        <v>777</v>
      </c>
      <c r="J18" s="324">
        <f t="shared" ref="J18:J32" si="1">I18/228838*100</f>
        <v>0.3395415097142957</v>
      </c>
      <c r="L18" s="80" t="s">
        <v>22</v>
      </c>
      <c r="M18" s="81">
        <v>0.3089521845148096</v>
      </c>
    </row>
    <row r="19" spans="2:13" x14ac:dyDescent="0.25">
      <c r="B19" s="93">
        <v>2</v>
      </c>
      <c r="C19" s="62" t="s">
        <v>8</v>
      </c>
      <c r="D19" s="63">
        <v>5584</v>
      </c>
      <c r="E19" s="325">
        <f t="shared" si="0"/>
        <v>2.4401541701990057</v>
      </c>
      <c r="G19" s="93">
        <v>17</v>
      </c>
      <c r="H19" s="62" t="s">
        <v>22</v>
      </c>
      <c r="I19" s="63">
        <v>707</v>
      </c>
      <c r="J19" s="325">
        <f t="shared" si="1"/>
        <v>0.3089521845148096</v>
      </c>
      <c r="L19" s="80" t="s">
        <v>34</v>
      </c>
      <c r="M19" s="81">
        <v>0.30501927127487571</v>
      </c>
    </row>
    <row r="20" spans="2:13" ht="19.5" customHeight="1" x14ac:dyDescent="0.25">
      <c r="B20" s="93">
        <v>3</v>
      </c>
      <c r="C20" s="62" t="s">
        <v>28</v>
      </c>
      <c r="D20" s="63">
        <v>4635</v>
      </c>
      <c r="E20" s="325">
        <f t="shared" si="0"/>
        <v>2.0254503185659725</v>
      </c>
      <c r="G20" s="93">
        <v>18</v>
      </c>
      <c r="H20" s="62" t="s">
        <v>34</v>
      </c>
      <c r="I20" s="63">
        <v>698</v>
      </c>
      <c r="J20" s="325">
        <f t="shared" si="1"/>
        <v>0.30501927127487571</v>
      </c>
      <c r="L20" s="80" t="s">
        <v>44</v>
      </c>
      <c r="M20" s="81">
        <v>0.29234655083508859</v>
      </c>
    </row>
    <row r="21" spans="2:13" ht="19.5" customHeight="1" x14ac:dyDescent="0.25">
      <c r="B21" s="93">
        <v>4</v>
      </c>
      <c r="C21" s="62" t="s">
        <v>13</v>
      </c>
      <c r="D21" s="63">
        <v>3595</v>
      </c>
      <c r="E21" s="325">
        <f t="shared" si="0"/>
        <v>1.5709803441736077</v>
      </c>
      <c r="G21" s="93">
        <v>19</v>
      </c>
      <c r="H21" s="62" t="s">
        <v>44</v>
      </c>
      <c r="I21" s="63">
        <v>669</v>
      </c>
      <c r="J21" s="325">
        <f t="shared" si="1"/>
        <v>0.29234655083508859</v>
      </c>
      <c r="L21" s="80" t="s">
        <v>38</v>
      </c>
      <c r="M21" s="81">
        <v>0.27442994607538962</v>
      </c>
    </row>
    <row r="22" spans="2:13" ht="19.5" customHeight="1" x14ac:dyDescent="0.25">
      <c r="B22" s="93">
        <v>5</v>
      </c>
      <c r="C22" s="62" t="s">
        <v>12</v>
      </c>
      <c r="D22" s="63">
        <v>1268</v>
      </c>
      <c r="E22" s="325">
        <f t="shared" si="0"/>
        <v>0.55410377647069098</v>
      </c>
      <c r="G22" s="93">
        <v>20</v>
      </c>
      <c r="H22" s="62" t="s">
        <v>38</v>
      </c>
      <c r="I22" s="63">
        <v>628</v>
      </c>
      <c r="J22" s="325">
        <f t="shared" si="1"/>
        <v>0.27442994607538962</v>
      </c>
      <c r="L22" s="80" t="s">
        <v>31</v>
      </c>
      <c r="M22" s="81">
        <v>0.26088324491561715</v>
      </c>
    </row>
    <row r="23" spans="2:13" ht="19.5" customHeight="1" x14ac:dyDescent="0.25">
      <c r="B23" s="93">
        <v>6</v>
      </c>
      <c r="C23" s="62" t="s">
        <v>41</v>
      </c>
      <c r="D23" s="63">
        <v>1218</v>
      </c>
      <c r="E23" s="325">
        <f t="shared" si="0"/>
        <v>0.53225425847105812</v>
      </c>
      <c r="G23" s="93">
        <v>21</v>
      </c>
      <c r="H23" s="62" t="s">
        <v>31</v>
      </c>
      <c r="I23" s="63">
        <v>597</v>
      </c>
      <c r="J23" s="325">
        <f t="shared" si="1"/>
        <v>0.26088324491561715</v>
      </c>
      <c r="L23" s="80" t="s">
        <v>18</v>
      </c>
      <c r="M23" s="81">
        <v>0.21980615107630727</v>
      </c>
    </row>
    <row r="24" spans="2:13" ht="19.5" customHeight="1" x14ac:dyDescent="0.25">
      <c r="B24" s="93">
        <v>7</v>
      </c>
      <c r="C24" s="62" t="s">
        <v>126</v>
      </c>
      <c r="D24" s="63">
        <v>1196</v>
      </c>
      <c r="E24" s="325">
        <f t="shared" si="0"/>
        <v>0.52264047055121965</v>
      </c>
      <c r="G24" s="93">
        <v>22</v>
      </c>
      <c r="H24" s="62" t="s">
        <v>18</v>
      </c>
      <c r="I24" s="63">
        <v>503</v>
      </c>
      <c r="J24" s="325">
        <f t="shared" si="1"/>
        <v>0.21980615107630727</v>
      </c>
      <c r="L24" s="80" t="s">
        <v>19</v>
      </c>
      <c r="M24" s="81">
        <v>0.20625944991653483</v>
      </c>
    </row>
    <row r="25" spans="2:13" ht="19.5" customHeight="1" x14ac:dyDescent="0.25">
      <c r="B25" s="93">
        <v>8</v>
      </c>
      <c r="C25" s="62" t="s">
        <v>26</v>
      </c>
      <c r="D25" s="63">
        <v>1126</v>
      </c>
      <c r="E25" s="325">
        <f t="shared" si="0"/>
        <v>0.49205114535173355</v>
      </c>
      <c r="G25" s="93">
        <v>23</v>
      </c>
      <c r="H25" s="62" t="s">
        <v>19</v>
      </c>
      <c r="I25" s="63">
        <v>472</v>
      </c>
      <c r="J25" s="325">
        <f t="shared" si="1"/>
        <v>0.20625944991653483</v>
      </c>
      <c r="L25" s="80" t="s">
        <v>9</v>
      </c>
      <c r="M25" s="81">
        <v>0.18703187407685787</v>
      </c>
    </row>
    <row r="26" spans="2:13" ht="19.5" customHeight="1" x14ac:dyDescent="0.25">
      <c r="B26" s="93">
        <v>9</v>
      </c>
      <c r="C26" s="62" t="s">
        <v>14</v>
      </c>
      <c r="D26" s="63">
        <v>1119</v>
      </c>
      <c r="E26" s="325">
        <f t="shared" si="0"/>
        <v>0.4889922128317849</v>
      </c>
      <c r="G26" s="93">
        <v>24</v>
      </c>
      <c r="H26" s="62" t="s">
        <v>9</v>
      </c>
      <c r="I26" s="63">
        <v>428</v>
      </c>
      <c r="J26" s="325">
        <f t="shared" si="1"/>
        <v>0.18703187407685787</v>
      </c>
      <c r="L26" s="80" t="s">
        <v>27</v>
      </c>
      <c r="M26" s="81">
        <v>0.18397294155690927</v>
      </c>
    </row>
    <row r="27" spans="2:13" ht="19.5" customHeight="1" x14ac:dyDescent="0.25">
      <c r="B27" s="93">
        <v>10</v>
      </c>
      <c r="C27" s="62" t="s">
        <v>125</v>
      </c>
      <c r="D27" s="63">
        <v>1029</v>
      </c>
      <c r="E27" s="325">
        <f t="shared" si="0"/>
        <v>0.44966308043244568</v>
      </c>
      <c r="G27" s="93">
        <v>25</v>
      </c>
      <c r="H27" s="62" t="s">
        <v>27</v>
      </c>
      <c r="I27" s="63">
        <v>421</v>
      </c>
      <c r="J27" s="325">
        <f t="shared" si="1"/>
        <v>0.18397294155690927</v>
      </c>
      <c r="L27" s="80" t="s">
        <v>231</v>
      </c>
      <c r="M27" s="81">
        <v>0.17785507651701202</v>
      </c>
    </row>
    <row r="28" spans="2:13" ht="19.5" customHeight="1" x14ac:dyDescent="0.25">
      <c r="B28" s="93">
        <v>11</v>
      </c>
      <c r="C28" s="62" t="s">
        <v>17</v>
      </c>
      <c r="D28" s="63">
        <v>1022</v>
      </c>
      <c r="E28" s="325">
        <f t="shared" si="0"/>
        <v>0.44660414791249703</v>
      </c>
      <c r="G28" s="93">
        <v>26</v>
      </c>
      <c r="H28" s="62" t="s">
        <v>20</v>
      </c>
      <c r="I28" s="63">
        <v>407</v>
      </c>
      <c r="J28" s="325">
        <f t="shared" si="1"/>
        <v>0.17785507651701202</v>
      </c>
      <c r="L28" s="80" t="s">
        <v>1</v>
      </c>
      <c r="M28" s="81">
        <v>0.1739221632770781</v>
      </c>
    </row>
    <row r="29" spans="2:13" ht="19.5" customHeight="1" x14ac:dyDescent="0.25">
      <c r="B29" s="93">
        <v>12</v>
      </c>
      <c r="C29" s="62" t="s">
        <v>39</v>
      </c>
      <c r="D29" s="63">
        <v>959</v>
      </c>
      <c r="E29" s="325">
        <f t="shared" si="0"/>
        <v>0.41907375523295953</v>
      </c>
      <c r="G29" s="93">
        <v>27</v>
      </c>
      <c r="H29" s="62" t="s">
        <v>1</v>
      </c>
      <c r="I29" s="63">
        <v>398</v>
      </c>
      <c r="J29" s="325">
        <f t="shared" si="1"/>
        <v>0.1739221632770781</v>
      </c>
      <c r="L29" s="80" t="s">
        <v>10</v>
      </c>
      <c r="M29" s="81">
        <v>0.16955225967715154</v>
      </c>
    </row>
    <row r="30" spans="2:13" ht="19.5" customHeight="1" x14ac:dyDescent="0.25">
      <c r="B30" s="93">
        <v>13</v>
      </c>
      <c r="C30" s="62" t="s">
        <v>42</v>
      </c>
      <c r="D30" s="63">
        <v>935</v>
      </c>
      <c r="E30" s="325">
        <f t="shared" si="0"/>
        <v>0.40858598659313577</v>
      </c>
      <c r="G30" s="93">
        <v>28</v>
      </c>
      <c r="H30" s="62" t="s">
        <v>10</v>
      </c>
      <c r="I30" s="63">
        <v>388</v>
      </c>
      <c r="J30" s="325">
        <f t="shared" si="1"/>
        <v>0.16955225967715154</v>
      </c>
      <c r="L30" s="80" t="s">
        <v>4</v>
      </c>
      <c r="M30" s="81">
        <v>0.1560055585173791</v>
      </c>
    </row>
    <row r="31" spans="2:13" ht="19.5" customHeight="1" x14ac:dyDescent="0.25">
      <c r="B31" s="93">
        <v>14</v>
      </c>
      <c r="C31" s="62" t="s">
        <v>11</v>
      </c>
      <c r="D31" s="63">
        <v>931</v>
      </c>
      <c r="E31" s="325">
        <f t="shared" si="0"/>
        <v>0.40683802515316514</v>
      </c>
      <c r="G31" s="93">
        <v>29</v>
      </c>
      <c r="H31" s="62" t="s">
        <v>4</v>
      </c>
      <c r="I31" s="63">
        <v>357</v>
      </c>
      <c r="J31" s="325">
        <f t="shared" si="1"/>
        <v>0.1560055585173791</v>
      </c>
      <c r="L31" s="80" t="s">
        <v>30</v>
      </c>
      <c r="M31" s="81">
        <v>0.15338361635742317</v>
      </c>
    </row>
    <row r="32" spans="2:13" ht="19.5" customHeight="1" x14ac:dyDescent="0.25">
      <c r="B32" s="93">
        <v>15</v>
      </c>
      <c r="C32" s="301" t="s">
        <v>36</v>
      </c>
      <c r="D32" s="63">
        <v>889</v>
      </c>
      <c r="E32" s="325">
        <f t="shared" si="0"/>
        <v>0.38848443003347344</v>
      </c>
      <c r="G32" s="93">
        <v>30</v>
      </c>
      <c r="H32" s="301" t="s">
        <v>30</v>
      </c>
      <c r="I32" s="63">
        <v>351</v>
      </c>
      <c r="J32" s="325">
        <f t="shared" si="1"/>
        <v>0.15338361635742317</v>
      </c>
    </row>
    <row r="33" spans="1:10" ht="19.5" customHeight="1" x14ac:dyDescent="0.25"/>
    <row r="34" spans="1:10" s="6" customFormat="1" x14ac:dyDescent="0.25">
      <c r="A34" s="292" t="s">
        <v>1380</v>
      </c>
    </row>
    <row r="35" spans="1:10" s="6" customFormat="1" x14ac:dyDescent="0.25">
      <c r="A35" s="293" t="s">
        <v>1381</v>
      </c>
    </row>
    <row r="36" spans="1:10" s="6" customFormat="1" x14ac:dyDescent="0.25">
      <c r="A36" s="294" t="s">
        <v>1382</v>
      </c>
    </row>
    <row r="37" spans="1:10" x14ac:dyDescent="0.25">
      <c r="J37" s="303" t="s">
        <v>1425</v>
      </c>
    </row>
  </sheetData>
  <sheetProtection password="CCCF" sheet="1" objects="1" scenarios="1"/>
  <sortState ref="B20:E144">
    <sortCondition ref="B20:B144"/>
  </sortState>
  <mergeCells count="2">
    <mergeCell ref="H3:J3"/>
    <mergeCell ref="A1:C1"/>
  </mergeCells>
  <hyperlinks>
    <hyperlink ref="J1" location="Index!A1" display="Back to Index"/>
    <hyperlink ref="J37" location="'Chart 2.2'!A1" display="Back to top"/>
  </hyperlinks>
  <pageMargins left="0.7" right="0.7" top="0.75" bottom="0.75" header="0.3" footer="0.3"/>
  <drawing r:id="rId1"/>
  <tableParts count="2">
    <tablePart r:id="rId2"/>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heetViews>
  <sheetFormatPr defaultRowHeight="15" x14ac:dyDescent="0.25"/>
  <cols>
    <col min="2" max="2" width="6.5703125" customWidth="1"/>
    <col min="3" max="3" width="34.5703125" customWidth="1"/>
    <col min="4" max="6" width="15.42578125" customWidth="1"/>
    <col min="7" max="7" width="6.5703125" customWidth="1"/>
    <col min="8" max="8" width="34.5703125" customWidth="1"/>
    <col min="9" max="10" width="15.42578125" customWidth="1"/>
    <col min="11" max="11" width="44.7109375" customWidth="1"/>
    <col min="13" max="14" width="9.140625" style="79"/>
  </cols>
  <sheetData>
    <row r="1" spans="1:14" ht="18.75" x14ac:dyDescent="0.3">
      <c r="A1" s="49" t="s">
        <v>232</v>
      </c>
      <c r="J1" s="125" t="s">
        <v>1250</v>
      </c>
      <c r="M1" s="82" t="s">
        <v>1085</v>
      </c>
      <c r="N1" s="79" t="s">
        <v>1086</v>
      </c>
    </row>
    <row r="2" spans="1:14" ht="15.75" x14ac:dyDescent="0.25">
      <c r="A2" s="50" t="s">
        <v>233</v>
      </c>
      <c r="B2" s="10"/>
      <c r="C2" s="10"/>
      <c r="D2" s="10"/>
      <c r="E2" s="10"/>
      <c r="F2" s="10"/>
      <c r="G2" s="10"/>
      <c r="H2" s="10"/>
      <c r="I2" s="10"/>
      <c r="J2" s="10"/>
      <c r="M2" s="80" t="s">
        <v>26</v>
      </c>
      <c r="N2" s="85">
        <v>221.71428571428572</v>
      </c>
    </row>
    <row r="3" spans="1:14" ht="15.75" x14ac:dyDescent="0.25">
      <c r="A3" s="10"/>
      <c r="B3" s="10"/>
      <c r="C3" s="10"/>
      <c r="D3" s="10"/>
      <c r="E3" s="10"/>
      <c r="F3" s="1030" t="s">
        <v>235</v>
      </c>
      <c r="G3" s="1030"/>
      <c r="H3" s="1030"/>
      <c r="I3" s="1030"/>
      <c r="J3" s="1030"/>
      <c r="M3" s="80" t="s">
        <v>161</v>
      </c>
      <c r="N3" s="85">
        <v>214.81481481481484</v>
      </c>
    </row>
    <row r="4" spans="1:14" x14ac:dyDescent="0.25">
      <c r="M4" s="80" t="s">
        <v>19</v>
      </c>
      <c r="N4" s="85">
        <v>176.0233918128655</v>
      </c>
    </row>
    <row r="5" spans="1:14" x14ac:dyDescent="0.25">
      <c r="M5" s="80" t="s">
        <v>38</v>
      </c>
      <c r="N5" s="85">
        <v>169.52789699570815</v>
      </c>
    </row>
    <row r="6" spans="1:14" ht="25.5" x14ac:dyDescent="0.25">
      <c r="M6" s="80" t="s">
        <v>1</v>
      </c>
      <c r="N6" s="85">
        <v>138.32335329341316</v>
      </c>
    </row>
    <row r="7" spans="1:14" ht="25.5" x14ac:dyDescent="0.25">
      <c r="M7" s="80" t="s">
        <v>111</v>
      </c>
      <c r="N7" s="85">
        <v>116.12903225806453</v>
      </c>
    </row>
    <row r="8" spans="1:14" ht="25.5" x14ac:dyDescent="0.25">
      <c r="M8" s="80" t="s">
        <v>234</v>
      </c>
      <c r="N8" s="85">
        <v>108.92857142857142</v>
      </c>
    </row>
    <row r="9" spans="1:14" x14ac:dyDescent="0.25">
      <c r="M9" s="80" t="s">
        <v>13</v>
      </c>
      <c r="N9" s="85">
        <v>87.532603025560775</v>
      </c>
    </row>
    <row r="10" spans="1:14" x14ac:dyDescent="0.25">
      <c r="M10" s="80" t="s">
        <v>30</v>
      </c>
      <c r="N10" s="85">
        <v>80</v>
      </c>
    </row>
    <row r="11" spans="1:14" ht="25.5" x14ac:dyDescent="0.25">
      <c r="M11" s="80" t="s">
        <v>37</v>
      </c>
      <c r="N11" s="85">
        <v>73.825503355704697</v>
      </c>
    </row>
    <row r="12" spans="1:14" ht="25.5" x14ac:dyDescent="0.25">
      <c r="M12" s="80" t="s">
        <v>32</v>
      </c>
      <c r="N12" s="85">
        <v>64.81739615277391</v>
      </c>
    </row>
    <row r="13" spans="1:14" x14ac:dyDescent="0.25">
      <c r="M13" s="80" t="s">
        <v>17</v>
      </c>
      <c r="N13" s="85">
        <v>63.258785942492011</v>
      </c>
    </row>
    <row r="14" spans="1:14" x14ac:dyDescent="0.25">
      <c r="M14" s="80" t="s">
        <v>10</v>
      </c>
      <c r="N14" s="85">
        <v>57.72357723577236</v>
      </c>
    </row>
    <row r="15" spans="1:14" ht="25.5" x14ac:dyDescent="0.25">
      <c r="M15" s="80" t="s">
        <v>3</v>
      </c>
      <c r="N15" s="85">
        <v>53.103448275862064</v>
      </c>
    </row>
    <row r="16" spans="1:14" x14ac:dyDescent="0.25">
      <c r="M16" s="80" t="s">
        <v>9</v>
      </c>
      <c r="N16" s="85">
        <v>48.611111111111107</v>
      </c>
    </row>
    <row r="17" spans="2:14" ht="25.5" x14ac:dyDescent="0.25">
      <c r="M17" s="80" t="s">
        <v>29</v>
      </c>
      <c r="N17" s="85">
        <v>44.915254237288138</v>
      </c>
    </row>
    <row r="18" spans="2:14" ht="30" x14ac:dyDescent="0.25">
      <c r="B18" s="321" t="s">
        <v>183</v>
      </c>
      <c r="C18" s="322" t="s">
        <v>182</v>
      </c>
      <c r="D18" s="327" t="s">
        <v>184</v>
      </c>
      <c r="E18" s="322" t="s">
        <v>188</v>
      </c>
      <c r="G18" s="308" t="s">
        <v>183</v>
      </c>
      <c r="H18" s="309" t="s">
        <v>182</v>
      </c>
      <c r="I18" s="310" t="s">
        <v>184</v>
      </c>
      <c r="J18" s="309" t="s">
        <v>188</v>
      </c>
      <c r="M18" s="80" t="s">
        <v>42</v>
      </c>
      <c r="N18" s="85">
        <v>39.552238805970148</v>
      </c>
    </row>
    <row r="19" spans="2:14" ht="25.5" x14ac:dyDescent="0.25">
      <c r="B19" s="93">
        <v>1</v>
      </c>
      <c r="C19" s="62" t="s">
        <v>26</v>
      </c>
      <c r="D19" s="63">
        <v>1126</v>
      </c>
      <c r="E19" s="326">
        <v>221.71428571428572</v>
      </c>
      <c r="G19" s="108">
        <v>16</v>
      </c>
      <c r="H19" s="71" t="s">
        <v>29</v>
      </c>
      <c r="I19" s="83">
        <v>171</v>
      </c>
      <c r="J19" s="190">
        <v>44.915254237288138</v>
      </c>
      <c r="M19" s="80" t="s">
        <v>231</v>
      </c>
      <c r="N19" s="85">
        <v>39.38356164383562</v>
      </c>
    </row>
    <row r="20" spans="2:14" x14ac:dyDescent="0.25">
      <c r="B20" s="93">
        <v>2</v>
      </c>
      <c r="C20" s="62" t="s">
        <v>161</v>
      </c>
      <c r="D20" s="63">
        <v>170</v>
      </c>
      <c r="E20" s="326">
        <v>214.81481481481484</v>
      </c>
      <c r="G20" s="93">
        <v>17</v>
      </c>
      <c r="H20" s="62" t="s">
        <v>42</v>
      </c>
      <c r="I20" s="63">
        <v>935</v>
      </c>
      <c r="J20" s="326">
        <v>39.552238805970148</v>
      </c>
      <c r="M20" s="80" t="s">
        <v>229</v>
      </c>
      <c r="N20" s="85">
        <v>38.106235565819865</v>
      </c>
    </row>
    <row r="21" spans="2:14" ht="15.75" customHeight="1" x14ac:dyDescent="0.25">
      <c r="B21" s="93">
        <v>3</v>
      </c>
      <c r="C21" s="62" t="s">
        <v>19</v>
      </c>
      <c r="D21" s="63">
        <v>472</v>
      </c>
      <c r="E21" s="326">
        <v>176.0233918128655</v>
      </c>
      <c r="G21" s="93">
        <v>18</v>
      </c>
      <c r="H21" s="62" t="s">
        <v>20</v>
      </c>
      <c r="I21" s="63">
        <v>407</v>
      </c>
      <c r="J21" s="326">
        <v>39.38356164383562</v>
      </c>
      <c r="M21" s="80" t="s">
        <v>39</v>
      </c>
      <c r="N21" s="85">
        <v>31.36986301369863</v>
      </c>
    </row>
    <row r="22" spans="2:14" ht="15.75" customHeight="1" x14ac:dyDescent="0.25">
      <c r="B22" s="93">
        <v>4</v>
      </c>
      <c r="C22" s="62" t="s">
        <v>38</v>
      </c>
      <c r="D22" s="63">
        <v>628</v>
      </c>
      <c r="E22" s="326">
        <v>169.52789699570815</v>
      </c>
      <c r="G22" s="93">
        <v>19</v>
      </c>
      <c r="H22" s="62" t="s">
        <v>126</v>
      </c>
      <c r="I22" s="63">
        <v>1196</v>
      </c>
      <c r="J22" s="326">
        <v>38.106235565819865</v>
      </c>
      <c r="M22" s="80" t="s">
        <v>168</v>
      </c>
      <c r="N22" s="85">
        <v>27.906976744186046</v>
      </c>
    </row>
    <row r="23" spans="2:14" ht="15.75" customHeight="1" x14ac:dyDescent="0.25">
      <c r="B23" s="93">
        <v>5</v>
      </c>
      <c r="C23" s="62" t="s">
        <v>1</v>
      </c>
      <c r="D23" s="63">
        <v>398</v>
      </c>
      <c r="E23" s="326">
        <v>138.32335329341316</v>
      </c>
      <c r="G23" s="93">
        <v>20</v>
      </c>
      <c r="H23" s="62" t="s">
        <v>39</v>
      </c>
      <c r="I23" s="63">
        <v>959</v>
      </c>
      <c r="J23" s="326">
        <v>31.36986301369863</v>
      </c>
      <c r="M23" s="80" t="s">
        <v>35</v>
      </c>
      <c r="N23" s="85">
        <v>26.141078838174277</v>
      </c>
    </row>
    <row r="24" spans="2:14" ht="15.75" customHeight="1" x14ac:dyDescent="0.25">
      <c r="B24" s="93">
        <v>6</v>
      </c>
      <c r="C24" s="62" t="s">
        <v>111</v>
      </c>
      <c r="D24" s="63">
        <v>134</v>
      </c>
      <c r="E24" s="326">
        <v>116.12903225806453</v>
      </c>
      <c r="G24" s="93">
        <v>21</v>
      </c>
      <c r="H24" s="62" t="s">
        <v>168</v>
      </c>
      <c r="I24" s="63">
        <v>165</v>
      </c>
      <c r="J24" s="326">
        <v>27.906976744186046</v>
      </c>
      <c r="M24" s="80" t="s">
        <v>12</v>
      </c>
      <c r="N24" s="85">
        <v>25.296442687747035</v>
      </c>
    </row>
    <row r="25" spans="2:14" ht="15.75" customHeight="1" x14ac:dyDescent="0.25">
      <c r="B25" s="93">
        <v>7</v>
      </c>
      <c r="C25" s="62" t="s">
        <v>156</v>
      </c>
      <c r="D25" s="63">
        <v>117</v>
      </c>
      <c r="E25" s="326">
        <v>108.92857142857142</v>
      </c>
      <c r="G25" s="93">
        <v>22</v>
      </c>
      <c r="H25" s="62" t="s">
        <v>35</v>
      </c>
      <c r="I25" s="63">
        <v>304</v>
      </c>
      <c r="J25" s="326">
        <v>26.141078838174277</v>
      </c>
      <c r="M25" s="80" t="s">
        <v>229</v>
      </c>
      <c r="N25" s="85">
        <v>25</v>
      </c>
    </row>
    <row r="26" spans="2:14" ht="15.75" customHeight="1" x14ac:dyDescent="0.25">
      <c r="B26" s="93">
        <v>8</v>
      </c>
      <c r="C26" s="62" t="s">
        <v>13</v>
      </c>
      <c r="D26" s="63">
        <v>3595</v>
      </c>
      <c r="E26" s="326">
        <v>87.532603025560775</v>
      </c>
      <c r="G26" s="93">
        <v>23</v>
      </c>
      <c r="H26" s="62" t="s">
        <v>12</v>
      </c>
      <c r="I26" s="63">
        <v>1268</v>
      </c>
      <c r="J26" s="326">
        <v>25.296442687747035</v>
      </c>
      <c r="M26" s="80" t="s">
        <v>33</v>
      </c>
      <c r="N26" s="85">
        <v>24.509803921568626</v>
      </c>
    </row>
    <row r="27" spans="2:14" ht="15.75" customHeight="1" x14ac:dyDescent="0.25">
      <c r="B27" s="93">
        <v>9</v>
      </c>
      <c r="C27" s="62" t="s">
        <v>30</v>
      </c>
      <c r="D27" s="63">
        <v>351</v>
      </c>
      <c r="E27" s="326">
        <v>80</v>
      </c>
      <c r="G27" s="93">
        <v>24</v>
      </c>
      <c r="H27" s="62" t="s">
        <v>127</v>
      </c>
      <c r="I27" s="63">
        <v>285</v>
      </c>
      <c r="J27" s="326">
        <v>25</v>
      </c>
      <c r="M27" s="80" t="s">
        <v>36</v>
      </c>
      <c r="N27" s="85">
        <v>18.533333333333331</v>
      </c>
    </row>
    <row r="28" spans="2:14" ht="15.75" customHeight="1" x14ac:dyDescent="0.25">
      <c r="B28" s="93">
        <v>10</v>
      </c>
      <c r="C28" s="62" t="s">
        <v>37</v>
      </c>
      <c r="D28" s="63">
        <v>777</v>
      </c>
      <c r="E28" s="326">
        <v>73.825503355704697</v>
      </c>
      <c r="G28" s="93">
        <v>25</v>
      </c>
      <c r="H28" s="62" t="s">
        <v>33</v>
      </c>
      <c r="I28" s="63">
        <v>127</v>
      </c>
      <c r="J28" s="326">
        <v>24.509803921568626</v>
      </c>
      <c r="M28" s="80" t="s">
        <v>28</v>
      </c>
      <c r="N28" s="85">
        <v>16.750629722921914</v>
      </c>
    </row>
    <row r="29" spans="2:14" ht="15.75" customHeight="1" x14ac:dyDescent="0.25">
      <c r="B29" s="93">
        <v>11</v>
      </c>
      <c r="C29" s="62" t="s">
        <v>32</v>
      </c>
      <c r="D29" s="63">
        <v>5912</v>
      </c>
      <c r="E29" s="326">
        <v>64.81739615277391</v>
      </c>
      <c r="G29" s="93">
        <v>26</v>
      </c>
      <c r="H29" s="62" t="s">
        <v>36</v>
      </c>
      <c r="I29" s="63">
        <v>889</v>
      </c>
      <c r="J29" s="326">
        <v>18.533333333333331</v>
      </c>
      <c r="M29" s="80" t="s">
        <v>230</v>
      </c>
      <c r="N29" s="85">
        <v>15.559772296015181</v>
      </c>
    </row>
    <row r="30" spans="2:14" ht="15.75" customHeight="1" x14ac:dyDescent="0.25">
      <c r="B30" s="93">
        <v>12</v>
      </c>
      <c r="C30" s="62" t="s">
        <v>17</v>
      </c>
      <c r="D30" s="63">
        <v>1022</v>
      </c>
      <c r="E30" s="326">
        <v>63.258785942492011</v>
      </c>
      <c r="G30" s="93">
        <v>27</v>
      </c>
      <c r="H30" s="62" t="s">
        <v>28</v>
      </c>
      <c r="I30" s="63">
        <v>4635</v>
      </c>
      <c r="J30" s="326">
        <v>16.750629722921914</v>
      </c>
      <c r="M30" s="80" t="s">
        <v>44</v>
      </c>
      <c r="N30" s="85">
        <v>15.544041450777202</v>
      </c>
    </row>
    <row r="31" spans="2:14" ht="15.75" customHeight="1" x14ac:dyDescent="0.25">
      <c r="B31" s="93">
        <v>13</v>
      </c>
      <c r="C31" s="62" t="s">
        <v>10</v>
      </c>
      <c r="D31" s="63">
        <v>388</v>
      </c>
      <c r="E31" s="326">
        <v>57.72357723577236</v>
      </c>
      <c r="G31" s="93">
        <v>28</v>
      </c>
      <c r="H31" s="62" t="s">
        <v>41</v>
      </c>
      <c r="I31" s="63">
        <v>1218</v>
      </c>
      <c r="J31" s="326">
        <v>15.559772296015181</v>
      </c>
      <c r="M31" s="80" t="s">
        <v>43</v>
      </c>
      <c r="N31" s="85">
        <v>15.032679738562091</v>
      </c>
    </row>
    <row r="32" spans="2:14" ht="15.75" customHeight="1" x14ac:dyDescent="0.25">
      <c r="B32" s="93">
        <v>14</v>
      </c>
      <c r="C32" s="62" t="s">
        <v>3</v>
      </c>
      <c r="D32" s="63">
        <v>222</v>
      </c>
      <c r="E32" s="326">
        <v>53.103448275862064</v>
      </c>
      <c r="G32" s="93">
        <v>29</v>
      </c>
      <c r="H32" s="62" t="s">
        <v>44</v>
      </c>
      <c r="I32" s="63">
        <v>669</v>
      </c>
      <c r="J32" s="326">
        <v>15.544041450777202</v>
      </c>
    </row>
    <row r="33" spans="1:10" ht="15.75" customHeight="1" x14ac:dyDescent="0.25">
      <c r="B33" s="93">
        <v>15</v>
      </c>
      <c r="C33" s="301" t="s">
        <v>9</v>
      </c>
      <c r="D33" s="63">
        <v>428</v>
      </c>
      <c r="E33" s="326">
        <v>48.611111111111107</v>
      </c>
      <c r="G33" s="93">
        <v>30</v>
      </c>
      <c r="H33" s="301" t="s">
        <v>43</v>
      </c>
      <c r="I33" s="63">
        <v>176</v>
      </c>
      <c r="J33" s="326">
        <v>15.032679738562091</v>
      </c>
    </row>
    <row r="34" spans="1:10" ht="15.75" customHeight="1" x14ac:dyDescent="0.25"/>
    <row r="35" spans="1:10" ht="15.75" customHeight="1" x14ac:dyDescent="0.25">
      <c r="B35" s="15" t="s">
        <v>1087</v>
      </c>
    </row>
    <row r="37" spans="1:10" s="6" customFormat="1" x14ac:dyDescent="0.25">
      <c r="A37" s="292" t="s">
        <v>1380</v>
      </c>
    </row>
    <row r="38" spans="1:10" s="6" customFormat="1" x14ac:dyDescent="0.25">
      <c r="A38" s="293" t="s">
        <v>1381</v>
      </c>
    </row>
    <row r="39" spans="1:10" s="6" customFormat="1" x14ac:dyDescent="0.25">
      <c r="A39" s="294" t="s">
        <v>1382</v>
      </c>
    </row>
    <row r="40" spans="1:10" x14ac:dyDescent="0.25">
      <c r="J40" s="303" t="s">
        <v>1425</v>
      </c>
    </row>
  </sheetData>
  <sheetProtection password="CCCF" sheet="1" objects="1" scenarios="1"/>
  <sortState ref="B25:E71">
    <sortCondition descending="1" ref="E25:E71"/>
  </sortState>
  <mergeCells count="1">
    <mergeCell ref="F3:J3"/>
  </mergeCells>
  <hyperlinks>
    <hyperlink ref="J1" location="Index!A1" display="Back to Index"/>
    <hyperlink ref="J40" location="'Chart 2.3'!A1" display="Back to top"/>
  </hyperlinks>
  <pageMargins left="0.7" right="0.7" top="0.75" bottom="0.75" header="0.3" footer="0.3"/>
  <pageSetup paperSize="9" orientation="portrait" r:id="rId1"/>
  <drawing r:id="rId2"/>
  <tableParts count="2">
    <tablePart r:id="rId3"/>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x14ac:dyDescent="0.25"/>
  <cols>
    <col min="1" max="1" width="11.5703125" customWidth="1"/>
    <col min="2" max="2" width="7.42578125" customWidth="1"/>
    <col min="3" max="3" width="38.5703125" customWidth="1"/>
    <col min="4" max="4" width="29.140625" customWidth="1"/>
    <col min="5" max="5" width="21.85546875" customWidth="1"/>
    <col min="7" max="7" width="87" customWidth="1"/>
    <col min="8" max="8" width="37" style="82" customWidth="1"/>
    <col min="9" max="9" width="9.140625" style="82"/>
  </cols>
  <sheetData>
    <row r="1" spans="1:9" ht="18.75" x14ac:dyDescent="0.3">
      <c r="A1" s="49" t="s">
        <v>1125</v>
      </c>
      <c r="F1" s="125" t="s">
        <v>1250</v>
      </c>
    </row>
    <row r="2" spans="1:9" ht="15.75" x14ac:dyDescent="0.25">
      <c r="A2" s="50" t="s">
        <v>236</v>
      </c>
      <c r="B2" s="50"/>
      <c r="C2" s="50"/>
      <c r="D2" s="50"/>
      <c r="E2" s="50"/>
      <c r="F2" s="50"/>
    </row>
    <row r="3" spans="1:9" ht="15.75" x14ac:dyDescent="0.25">
      <c r="A3" s="50"/>
      <c r="B3" s="50"/>
      <c r="C3" s="1030" t="s">
        <v>198</v>
      </c>
      <c r="D3" s="1030"/>
      <c r="E3" s="1030"/>
      <c r="F3" s="1030"/>
    </row>
    <row r="9" spans="1:9" x14ac:dyDescent="0.25">
      <c r="I9" s="82" t="s">
        <v>1088</v>
      </c>
    </row>
    <row r="10" spans="1:9" ht="18.75" customHeight="1" x14ac:dyDescent="0.25">
      <c r="H10" s="89" t="s">
        <v>230</v>
      </c>
      <c r="I10" s="90">
        <v>28.325123152709359</v>
      </c>
    </row>
    <row r="11" spans="1:9" ht="18.75" customHeight="1" x14ac:dyDescent="0.25">
      <c r="H11" s="89" t="s">
        <v>28</v>
      </c>
      <c r="I11" s="90">
        <v>20.129449838187703</v>
      </c>
    </row>
    <row r="12" spans="1:9" ht="18.75" customHeight="1" x14ac:dyDescent="0.25">
      <c r="H12" s="89" t="s">
        <v>8</v>
      </c>
      <c r="I12" s="90">
        <v>19.914040114613179</v>
      </c>
    </row>
    <row r="13" spans="1:9" ht="18.75" customHeight="1" x14ac:dyDescent="0.25">
      <c r="H13" s="89" t="s">
        <v>14</v>
      </c>
      <c r="I13" s="90">
        <v>15.460232350312781</v>
      </c>
    </row>
    <row r="14" spans="1:9" ht="18.75" customHeight="1" x14ac:dyDescent="0.25">
      <c r="H14" s="89" t="s">
        <v>46</v>
      </c>
      <c r="I14" s="90">
        <v>14.653005256341892</v>
      </c>
    </row>
    <row r="15" spans="1:9" ht="18.75" customHeight="1" x14ac:dyDescent="0.25">
      <c r="H15" s="89" t="s">
        <v>13</v>
      </c>
      <c r="I15" s="90">
        <v>13.518776077885953</v>
      </c>
    </row>
    <row r="16" spans="1:9" ht="18.75" customHeight="1" x14ac:dyDescent="0.25">
      <c r="H16" s="89" t="s">
        <v>26</v>
      </c>
      <c r="I16" s="90">
        <v>12.522202486678507</v>
      </c>
    </row>
    <row r="17" spans="2:9" ht="18.75" customHeight="1" x14ac:dyDescent="0.25">
      <c r="H17" s="89" t="s">
        <v>32</v>
      </c>
      <c r="I17" s="90">
        <v>10.893098782138026</v>
      </c>
    </row>
    <row r="18" spans="2:9" ht="18.75" customHeight="1" x14ac:dyDescent="0.25">
      <c r="H18" s="89" t="s">
        <v>239</v>
      </c>
      <c r="I18" s="90">
        <v>8.9464882943143813</v>
      </c>
    </row>
    <row r="19" spans="2:9" ht="55.5" customHeight="1" x14ac:dyDescent="0.25">
      <c r="H19" s="89" t="s">
        <v>12</v>
      </c>
      <c r="I19" s="90">
        <v>7.1766561514195581</v>
      </c>
    </row>
    <row r="21" spans="2:9" ht="27.75" x14ac:dyDescent="0.25">
      <c r="B21" s="317" t="s">
        <v>183</v>
      </c>
      <c r="C21" s="25" t="s">
        <v>182</v>
      </c>
      <c r="D21" s="302" t="s">
        <v>237</v>
      </c>
      <c r="E21" s="302" t="s">
        <v>238</v>
      </c>
    </row>
    <row r="22" spans="2:9" x14ac:dyDescent="0.25">
      <c r="B22" s="108">
        <v>1</v>
      </c>
      <c r="C22" s="87" t="s">
        <v>41</v>
      </c>
      <c r="D22" s="83">
        <v>1218</v>
      </c>
      <c r="E22" s="328">
        <v>28.325123152709359</v>
      </c>
    </row>
    <row r="23" spans="2:9" x14ac:dyDescent="0.25">
      <c r="B23" s="93">
        <v>2</v>
      </c>
      <c r="C23" s="88" t="s">
        <v>28</v>
      </c>
      <c r="D23" s="63">
        <v>4635</v>
      </c>
      <c r="E23" s="329">
        <v>20.129449838187703</v>
      </c>
    </row>
    <row r="24" spans="2:9" x14ac:dyDescent="0.25">
      <c r="B24" s="93">
        <v>3</v>
      </c>
      <c r="C24" s="88" t="s">
        <v>8</v>
      </c>
      <c r="D24" s="63">
        <v>5584</v>
      </c>
      <c r="E24" s="329">
        <v>19.914040114613179</v>
      </c>
    </row>
    <row r="25" spans="2:9" x14ac:dyDescent="0.25">
      <c r="B25" s="93">
        <v>4</v>
      </c>
      <c r="C25" s="88" t="s">
        <v>14</v>
      </c>
      <c r="D25" s="63">
        <v>1119</v>
      </c>
      <c r="E25" s="329">
        <v>15.460232350312781</v>
      </c>
    </row>
    <row r="26" spans="2:9" x14ac:dyDescent="0.25">
      <c r="B26" s="93">
        <v>5</v>
      </c>
      <c r="C26" s="88" t="s">
        <v>46</v>
      </c>
      <c r="D26" s="63">
        <v>157524</v>
      </c>
      <c r="E26" s="329">
        <v>14.653005256341892</v>
      </c>
    </row>
    <row r="27" spans="2:9" x14ac:dyDescent="0.25">
      <c r="B27" s="93">
        <v>6</v>
      </c>
      <c r="C27" s="88" t="s">
        <v>13</v>
      </c>
      <c r="D27" s="63">
        <v>3595</v>
      </c>
      <c r="E27" s="329">
        <v>13.518776077885953</v>
      </c>
    </row>
    <row r="28" spans="2:9" x14ac:dyDescent="0.25">
      <c r="B28" s="93">
        <v>7</v>
      </c>
      <c r="C28" s="88" t="s">
        <v>26</v>
      </c>
      <c r="D28" s="63">
        <v>1126</v>
      </c>
      <c r="E28" s="329">
        <v>12.522202486678507</v>
      </c>
    </row>
    <row r="29" spans="2:9" x14ac:dyDescent="0.25">
      <c r="B29" s="93">
        <v>8</v>
      </c>
      <c r="C29" s="88" t="s">
        <v>32</v>
      </c>
      <c r="D29" s="63">
        <v>5912</v>
      </c>
      <c r="E29" s="329">
        <v>10.893098782138026</v>
      </c>
    </row>
    <row r="30" spans="2:9" x14ac:dyDescent="0.25">
      <c r="B30" s="93">
        <v>9</v>
      </c>
      <c r="C30" s="88" t="s">
        <v>126</v>
      </c>
      <c r="D30" s="63">
        <v>1196</v>
      </c>
      <c r="E30" s="329">
        <v>8.9464882943143813</v>
      </c>
    </row>
    <row r="31" spans="2:9" x14ac:dyDescent="0.25">
      <c r="B31" s="93">
        <v>10</v>
      </c>
      <c r="C31" s="88" t="s">
        <v>12</v>
      </c>
      <c r="D31" s="63">
        <v>1268</v>
      </c>
      <c r="E31" s="329">
        <v>7.1766561514195581</v>
      </c>
    </row>
    <row r="33" spans="1:6" s="6" customFormat="1" x14ac:dyDescent="0.25">
      <c r="A33" s="292" t="s">
        <v>1380</v>
      </c>
    </row>
    <row r="34" spans="1:6" s="6" customFormat="1" x14ac:dyDescent="0.25">
      <c r="A34" s="293" t="s">
        <v>1381</v>
      </c>
    </row>
    <row r="35" spans="1:6" s="6" customFormat="1" x14ac:dyDescent="0.25">
      <c r="A35" s="294" t="s">
        <v>1382</v>
      </c>
    </row>
    <row r="37" spans="1:6" x14ac:dyDescent="0.25">
      <c r="F37" s="124" t="s">
        <v>1425</v>
      </c>
    </row>
  </sheetData>
  <sheetProtection password="CCCF" sheet="1" objects="1" scenarios="1"/>
  <sortState ref="B15:D24">
    <sortCondition descending="1" ref="D15:D24"/>
  </sortState>
  <mergeCells count="1">
    <mergeCell ref="C3:F3"/>
  </mergeCells>
  <hyperlinks>
    <hyperlink ref="F1" location="Index!A1" display="Back to Index"/>
    <hyperlink ref="F37" location="'Chart 2.4'!A1" display="Back to top"/>
  </hyperlinks>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workbookViewId="0">
      <selection activeCell="J42" sqref="J42"/>
    </sheetView>
  </sheetViews>
  <sheetFormatPr defaultRowHeight="15" x14ac:dyDescent="0.25"/>
  <cols>
    <col min="1" max="1" width="7.42578125" customWidth="1"/>
    <col min="2" max="2" width="27.28515625" customWidth="1"/>
    <col min="3" max="3" width="13.85546875" customWidth="1"/>
    <col min="4" max="4" width="17.140625" customWidth="1"/>
    <col min="5" max="5" width="3" customWidth="1"/>
    <col min="6" max="6" width="7.42578125" customWidth="1"/>
    <col min="7" max="7" width="18.28515625" customWidth="1"/>
    <col min="8" max="8" width="13.85546875" customWidth="1"/>
    <col min="9" max="9" width="17.140625" customWidth="1"/>
    <col min="10" max="10" width="71.7109375" customWidth="1"/>
    <col min="11" max="11" width="12.85546875" style="82" customWidth="1"/>
    <col min="12" max="12" width="9.140625" style="82"/>
  </cols>
  <sheetData>
    <row r="1" spans="1:12" ht="18.75" x14ac:dyDescent="0.3">
      <c r="A1" s="49" t="s">
        <v>1124</v>
      </c>
      <c r="I1" s="125" t="s">
        <v>1250</v>
      </c>
      <c r="K1" s="82" t="s">
        <v>1094</v>
      </c>
      <c r="L1" s="82" t="s">
        <v>203</v>
      </c>
    </row>
    <row r="2" spans="1:12" ht="15.75" x14ac:dyDescent="0.25">
      <c r="A2" s="50" t="s">
        <v>1329</v>
      </c>
      <c r="B2" s="99"/>
      <c r="C2" s="50"/>
      <c r="D2" s="50"/>
      <c r="E2" s="50"/>
      <c r="F2" s="50"/>
      <c r="G2" s="50"/>
      <c r="H2" s="50"/>
      <c r="I2" s="50"/>
      <c r="K2" s="80" t="s">
        <v>255</v>
      </c>
      <c r="L2" s="130">
        <v>1.4167227470961992</v>
      </c>
    </row>
    <row r="3" spans="1:12" ht="15.75" x14ac:dyDescent="0.25">
      <c r="A3" s="99"/>
      <c r="B3" s="50"/>
      <c r="C3" s="50"/>
      <c r="D3" s="50"/>
      <c r="E3" s="50"/>
      <c r="F3" s="1030" t="s">
        <v>198</v>
      </c>
      <c r="G3" s="1030"/>
      <c r="H3" s="1030"/>
      <c r="I3" s="1030"/>
      <c r="K3" s="80" t="s">
        <v>329</v>
      </c>
      <c r="L3" s="130">
        <v>1.3070381667380417</v>
      </c>
    </row>
    <row r="4" spans="1:12" x14ac:dyDescent="0.25">
      <c r="K4" s="80" t="s">
        <v>338</v>
      </c>
      <c r="L4" s="130">
        <v>0.94652111974409847</v>
      </c>
    </row>
    <row r="5" spans="1:12" x14ac:dyDescent="0.25">
      <c r="K5" s="80" t="s">
        <v>330</v>
      </c>
      <c r="L5" s="130">
        <v>0.89451926690497208</v>
      </c>
    </row>
    <row r="6" spans="1:12" x14ac:dyDescent="0.25">
      <c r="K6" s="80" t="s">
        <v>291</v>
      </c>
      <c r="L6" s="130">
        <v>0.55454076683068376</v>
      </c>
    </row>
    <row r="7" spans="1:12" x14ac:dyDescent="0.25">
      <c r="K7" s="80" t="s">
        <v>301</v>
      </c>
      <c r="L7" s="130">
        <v>0.53443921027102148</v>
      </c>
    </row>
    <row r="8" spans="1:12" x14ac:dyDescent="0.25">
      <c r="K8" s="80" t="s">
        <v>317</v>
      </c>
      <c r="L8" s="130">
        <v>0.53312823919104346</v>
      </c>
    </row>
    <row r="9" spans="1:12" x14ac:dyDescent="0.25">
      <c r="K9" s="80" t="s">
        <v>325</v>
      </c>
      <c r="L9" s="130">
        <v>0.52045551875125629</v>
      </c>
    </row>
    <row r="10" spans="1:12" x14ac:dyDescent="0.25">
      <c r="K10" s="80" t="s">
        <v>319</v>
      </c>
      <c r="L10" s="130">
        <v>0.37930763247362764</v>
      </c>
    </row>
    <row r="11" spans="1:12" x14ac:dyDescent="0.25">
      <c r="K11" s="80" t="s">
        <v>298</v>
      </c>
      <c r="L11" s="130">
        <v>0.3723157867137451</v>
      </c>
    </row>
    <row r="12" spans="1:12" x14ac:dyDescent="0.25">
      <c r="K12" s="80" t="s">
        <v>246</v>
      </c>
      <c r="L12" s="130">
        <v>0.36576093131385518</v>
      </c>
    </row>
    <row r="13" spans="1:12" x14ac:dyDescent="0.25">
      <c r="K13" s="80" t="s">
        <v>259</v>
      </c>
      <c r="L13" s="130">
        <v>0.33604558683435443</v>
      </c>
    </row>
    <row r="14" spans="1:12" x14ac:dyDescent="0.25">
      <c r="K14" s="80" t="s">
        <v>336</v>
      </c>
      <c r="L14" s="130">
        <v>0.31856597243464807</v>
      </c>
    </row>
    <row r="15" spans="1:12" x14ac:dyDescent="0.25">
      <c r="K15" s="80" t="s">
        <v>302</v>
      </c>
      <c r="L15" s="130">
        <v>0.29234655083508859</v>
      </c>
    </row>
    <row r="16" spans="1:12" x14ac:dyDescent="0.25">
      <c r="K16" s="80" t="s">
        <v>254</v>
      </c>
      <c r="L16" s="130">
        <v>0.28142179183527211</v>
      </c>
    </row>
    <row r="17" spans="1:12" ht="15.75" customHeight="1" x14ac:dyDescent="0.25">
      <c r="K17" s="80" t="s">
        <v>337</v>
      </c>
      <c r="L17" s="130">
        <v>0.23291586187608704</v>
      </c>
    </row>
    <row r="18" spans="1:12" ht="15.75" customHeight="1" x14ac:dyDescent="0.25">
      <c r="K18" s="80" t="s">
        <v>256</v>
      </c>
      <c r="L18" s="130">
        <v>0.23291586187608704</v>
      </c>
    </row>
    <row r="19" spans="1:12" ht="15.75" customHeight="1" x14ac:dyDescent="0.25">
      <c r="K19" s="80" t="s">
        <v>304</v>
      </c>
      <c r="L19" s="130">
        <v>0.23116790043611637</v>
      </c>
    </row>
    <row r="20" spans="1:12" ht="15.75" customHeight="1" x14ac:dyDescent="0.25">
      <c r="K20" s="80" t="s">
        <v>292</v>
      </c>
      <c r="L20" s="130">
        <v>0.22461304503622651</v>
      </c>
    </row>
    <row r="21" spans="1:12" ht="33" customHeight="1" x14ac:dyDescent="0.25">
      <c r="A21" s="330" t="s">
        <v>183</v>
      </c>
      <c r="B21" s="331" t="s">
        <v>460</v>
      </c>
      <c r="C21" s="332" t="s">
        <v>184</v>
      </c>
      <c r="D21" s="332" t="s">
        <v>203</v>
      </c>
      <c r="E21" s="11"/>
      <c r="F21" s="330" t="s">
        <v>183</v>
      </c>
      <c r="G21" s="331" t="s">
        <v>460</v>
      </c>
      <c r="H21" s="332" t="s">
        <v>184</v>
      </c>
      <c r="I21" s="332" t="s">
        <v>203</v>
      </c>
      <c r="K21" s="80" t="s">
        <v>340</v>
      </c>
      <c r="L21" s="130">
        <v>0.22068013179629259</v>
      </c>
    </row>
    <row r="22" spans="1:12" ht="15.75" customHeight="1" x14ac:dyDescent="0.25">
      <c r="A22" s="93">
        <v>1</v>
      </c>
      <c r="B22" s="62" t="s">
        <v>255</v>
      </c>
      <c r="C22" s="63">
        <v>3242</v>
      </c>
      <c r="D22" s="269">
        <v>1.4167227470961992</v>
      </c>
      <c r="F22" s="108">
        <v>16</v>
      </c>
      <c r="G22" s="71" t="s">
        <v>337</v>
      </c>
      <c r="H22" s="102">
        <v>533</v>
      </c>
      <c r="I22" s="268">
        <v>0.23291586187608704</v>
      </c>
      <c r="K22" s="80" t="s">
        <v>257</v>
      </c>
      <c r="L22" s="130">
        <v>0.21150333423644677</v>
      </c>
    </row>
    <row r="23" spans="1:12" ht="15.75" customHeight="1" x14ac:dyDescent="0.25">
      <c r="A23" s="93">
        <v>2</v>
      </c>
      <c r="B23" s="62" t="s">
        <v>329</v>
      </c>
      <c r="C23" s="63">
        <v>2991</v>
      </c>
      <c r="D23" s="269">
        <v>1.3070381667380417</v>
      </c>
      <c r="F23" s="93">
        <v>17</v>
      </c>
      <c r="G23" s="62" t="s">
        <v>256</v>
      </c>
      <c r="H23" s="65">
        <v>533</v>
      </c>
      <c r="I23" s="269">
        <v>0.23291586187608704</v>
      </c>
      <c r="K23" s="80" t="s">
        <v>305</v>
      </c>
      <c r="L23" s="130">
        <v>0.1918387680367771</v>
      </c>
    </row>
    <row r="24" spans="1:12" ht="15.75" customHeight="1" x14ac:dyDescent="0.25">
      <c r="A24" s="93">
        <v>3</v>
      </c>
      <c r="B24" s="62" t="s">
        <v>338</v>
      </c>
      <c r="C24" s="63">
        <v>2166</v>
      </c>
      <c r="D24" s="269">
        <v>0.94652111974409847</v>
      </c>
      <c r="F24" s="93">
        <v>18</v>
      </c>
      <c r="G24" s="62" t="s">
        <v>304</v>
      </c>
      <c r="H24" s="65">
        <v>529</v>
      </c>
      <c r="I24" s="269">
        <v>0.23116790043611637</v>
      </c>
      <c r="K24" s="80" t="s">
        <v>296</v>
      </c>
      <c r="L24" s="130">
        <v>0.18834284515683583</v>
      </c>
    </row>
    <row r="25" spans="1:12" ht="15.75" customHeight="1" x14ac:dyDescent="0.25">
      <c r="A25" s="93">
        <v>4</v>
      </c>
      <c r="B25" s="62" t="s">
        <v>330</v>
      </c>
      <c r="C25" s="63">
        <v>2047</v>
      </c>
      <c r="D25" s="269">
        <v>0.89451926690497208</v>
      </c>
      <c r="F25" s="93">
        <v>19</v>
      </c>
      <c r="G25" s="62" t="s">
        <v>292</v>
      </c>
      <c r="H25" s="65">
        <v>514</v>
      </c>
      <c r="I25" s="269">
        <v>0.22461304503622651</v>
      </c>
      <c r="K25" s="80" t="s">
        <v>341</v>
      </c>
      <c r="L25" s="130">
        <v>0.15862750067733505</v>
      </c>
    </row>
    <row r="26" spans="1:12" ht="15.75" customHeight="1" x14ac:dyDescent="0.25">
      <c r="A26" s="93">
        <v>5</v>
      </c>
      <c r="B26" s="62" t="s">
        <v>291</v>
      </c>
      <c r="C26" s="63">
        <v>1269</v>
      </c>
      <c r="D26" s="269">
        <v>0.55454076683068376</v>
      </c>
      <c r="F26" s="93">
        <v>20</v>
      </c>
      <c r="G26" s="62" t="s">
        <v>340</v>
      </c>
      <c r="H26" s="65">
        <v>505</v>
      </c>
      <c r="I26" s="269">
        <v>0.22068013179629259</v>
      </c>
      <c r="K26" s="80" t="s">
        <v>285</v>
      </c>
      <c r="L26" s="130">
        <v>0.15819051031734241</v>
      </c>
    </row>
    <row r="27" spans="1:12" ht="15.75" customHeight="1" x14ac:dyDescent="0.25">
      <c r="A27" s="93">
        <v>6</v>
      </c>
      <c r="B27" s="62" t="s">
        <v>301</v>
      </c>
      <c r="C27" s="63">
        <v>1223</v>
      </c>
      <c r="D27" s="269">
        <v>0.53443921027102148</v>
      </c>
      <c r="F27" s="93">
        <v>21</v>
      </c>
      <c r="G27" s="62" t="s">
        <v>257</v>
      </c>
      <c r="H27" s="65">
        <v>484</v>
      </c>
      <c r="I27" s="269">
        <v>0.21150333423644677</v>
      </c>
      <c r="K27" s="80" t="s">
        <v>467</v>
      </c>
      <c r="L27" s="130">
        <v>0.15469458743740111</v>
      </c>
    </row>
    <row r="28" spans="1:12" ht="15.75" customHeight="1" x14ac:dyDescent="0.25">
      <c r="A28" s="93">
        <v>7</v>
      </c>
      <c r="B28" s="62" t="s">
        <v>317</v>
      </c>
      <c r="C28" s="63">
        <v>1220</v>
      </c>
      <c r="D28" s="269">
        <v>0.53312823919104346</v>
      </c>
      <c r="F28" s="93">
        <v>22</v>
      </c>
      <c r="G28" s="62" t="s">
        <v>305</v>
      </c>
      <c r="H28" s="65">
        <v>439</v>
      </c>
      <c r="I28" s="269">
        <v>0.1918387680367771</v>
      </c>
      <c r="K28" s="80" t="s">
        <v>248</v>
      </c>
      <c r="L28" s="130">
        <v>0.1350300212377315</v>
      </c>
    </row>
    <row r="29" spans="1:12" ht="15.75" customHeight="1" x14ac:dyDescent="0.25">
      <c r="A29" s="93">
        <v>8</v>
      </c>
      <c r="B29" s="62" t="s">
        <v>325</v>
      </c>
      <c r="C29" s="63">
        <v>1191</v>
      </c>
      <c r="D29" s="269">
        <v>0.52045551875125629</v>
      </c>
      <c r="F29" s="93">
        <v>23</v>
      </c>
      <c r="G29" s="62" t="s">
        <v>296</v>
      </c>
      <c r="H29" s="65">
        <v>431</v>
      </c>
      <c r="I29" s="269">
        <v>0.18834284515683583</v>
      </c>
      <c r="K29" s="80" t="s">
        <v>297</v>
      </c>
      <c r="L29" s="130">
        <v>0.12192031043795175</v>
      </c>
    </row>
    <row r="30" spans="1:12" ht="15.75" customHeight="1" x14ac:dyDescent="0.25">
      <c r="A30" s="93">
        <v>9</v>
      </c>
      <c r="B30" s="62" t="s">
        <v>319</v>
      </c>
      <c r="C30" s="63">
        <v>868</v>
      </c>
      <c r="D30" s="269">
        <v>0.37930763247362764</v>
      </c>
      <c r="F30" s="93">
        <v>24</v>
      </c>
      <c r="G30" s="62" t="s">
        <v>341</v>
      </c>
      <c r="H30" s="65">
        <v>363</v>
      </c>
      <c r="I30" s="269">
        <v>0.15862750067733505</v>
      </c>
      <c r="K30" s="80" t="s">
        <v>293</v>
      </c>
      <c r="L30" s="130">
        <v>0.11186953215812059</v>
      </c>
    </row>
    <row r="31" spans="1:12" ht="15.75" customHeight="1" x14ac:dyDescent="0.25">
      <c r="A31" s="93">
        <v>10</v>
      </c>
      <c r="B31" s="62" t="s">
        <v>298</v>
      </c>
      <c r="C31" s="63">
        <v>852</v>
      </c>
      <c r="D31" s="269">
        <v>0.3723157867137451</v>
      </c>
      <c r="F31" s="93">
        <v>25</v>
      </c>
      <c r="G31" s="62" t="s">
        <v>285</v>
      </c>
      <c r="H31" s="65">
        <v>362</v>
      </c>
      <c r="I31" s="269">
        <v>0.15819051031734241</v>
      </c>
      <c r="K31" s="80" t="s">
        <v>316</v>
      </c>
      <c r="L31" s="130">
        <v>0.11012157071814996</v>
      </c>
    </row>
    <row r="32" spans="1:12" ht="15.75" customHeight="1" x14ac:dyDescent="0.25">
      <c r="A32" s="93">
        <v>11</v>
      </c>
      <c r="B32" s="62" t="s">
        <v>246</v>
      </c>
      <c r="C32" s="63">
        <v>837</v>
      </c>
      <c r="D32" s="269">
        <v>0.36576093131385518</v>
      </c>
      <c r="F32" s="93">
        <v>26</v>
      </c>
      <c r="G32" s="62" t="s">
        <v>467</v>
      </c>
      <c r="H32" s="65">
        <v>354</v>
      </c>
      <c r="I32" s="269">
        <v>0.15469458743740111</v>
      </c>
    </row>
    <row r="33" spans="1:9" ht="15.75" customHeight="1" x14ac:dyDescent="0.25">
      <c r="A33" s="93">
        <v>12</v>
      </c>
      <c r="B33" s="62" t="s">
        <v>259</v>
      </c>
      <c r="C33" s="63">
        <v>769</v>
      </c>
      <c r="D33" s="269">
        <v>0.33604558683435443</v>
      </c>
      <c r="F33" s="93">
        <v>27</v>
      </c>
      <c r="G33" s="62" t="s">
        <v>248</v>
      </c>
      <c r="H33" s="65">
        <v>309</v>
      </c>
      <c r="I33" s="269">
        <v>0.1350300212377315</v>
      </c>
    </row>
    <row r="34" spans="1:9" ht="15.75" customHeight="1" x14ac:dyDescent="0.25">
      <c r="A34" s="93">
        <v>13</v>
      </c>
      <c r="B34" s="62" t="s">
        <v>336</v>
      </c>
      <c r="C34" s="63">
        <v>729</v>
      </c>
      <c r="D34" s="269">
        <v>0.31856597243464807</v>
      </c>
      <c r="F34" s="93">
        <v>28</v>
      </c>
      <c r="G34" s="62" t="s">
        <v>297</v>
      </c>
      <c r="H34" s="65">
        <v>279</v>
      </c>
      <c r="I34" s="269">
        <v>0.12192031043795175</v>
      </c>
    </row>
    <row r="35" spans="1:9" ht="15.75" customHeight="1" x14ac:dyDescent="0.25">
      <c r="A35" s="93">
        <v>14</v>
      </c>
      <c r="B35" s="62" t="s">
        <v>302</v>
      </c>
      <c r="C35" s="63">
        <v>669</v>
      </c>
      <c r="D35" s="269">
        <v>0.29234655083508859</v>
      </c>
      <c r="F35" s="93">
        <v>29</v>
      </c>
      <c r="G35" s="62" t="s">
        <v>293</v>
      </c>
      <c r="H35" s="65">
        <v>256</v>
      </c>
      <c r="I35" s="269">
        <v>0.11186953215812059</v>
      </c>
    </row>
    <row r="36" spans="1:9" ht="15.75" customHeight="1" x14ac:dyDescent="0.25">
      <c r="A36" s="93">
        <v>15</v>
      </c>
      <c r="B36" s="301" t="s">
        <v>254</v>
      </c>
      <c r="C36" s="63">
        <v>644</v>
      </c>
      <c r="D36" s="269">
        <v>0.28142179183527211</v>
      </c>
      <c r="F36" s="93">
        <v>30</v>
      </c>
      <c r="G36" s="301" t="s">
        <v>316</v>
      </c>
      <c r="H36" s="65">
        <v>252</v>
      </c>
      <c r="I36" s="269">
        <v>0.11012157071814996</v>
      </c>
    </row>
    <row r="37" spans="1:9" ht="15.75" customHeight="1" x14ac:dyDescent="0.25"/>
    <row r="38" spans="1:9" s="6" customFormat="1" x14ac:dyDescent="0.25">
      <c r="A38" s="292" t="s">
        <v>1380</v>
      </c>
    </row>
    <row r="39" spans="1:9" s="6" customFormat="1" x14ac:dyDescent="0.25">
      <c r="A39" s="293" t="s">
        <v>1381</v>
      </c>
    </row>
    <row r="40" spans="1:9" s="6" customFormat="1" x14ac:dyDescent="0.25">
      <c r="A40" s="294" t="s">
        <v>1382</v>
      </c>
    </row>
    <row r="41" spans="1:9" ht="15.75" customHeight="1" x14ac:dyDescent="0.25">
      <c r="I41" s="303" t="s">
        <v>1425</v>
      </c>
    </row>
    <row r="42" spans="1:9" ht="15.75" customHeight="1" x14ac:dyDescent="0.25"/>
    <row r="43" spans="1:9" ht="15.75" customHeight="1" x14ac:dyDescent="0.25"/>
    <row r="44" spans="1:9" ht="15.75" customHeight="1" x14ac:dyDescent="0.25"/>
    <row r="45" spans="1:9" ht="15.75" customHeight="1" x14ac:dyDescent="0.25"/>
    <row r="46" spans="1:9" ht="15.75" customHeight="1" x14ac:dyDescent="0.25"/>
    <row r="47" spans="1:9" ht="15.75" customHeight="1" x14ac:dyDescent="0.25"/>
  </sheetData>
  <sheetProtection password="CCCF" sheet="1" objects="1" scenarios="1"/>
  <mergeCells count="1">
    <mergeCell ref="F3:I3"/>
  </mergeCells>
  <hyperlinks>
    <hyperlink ref="I1" location="Index!A1" display="Back to Index"/>
    <hyperlink ref="I41" location="'Chart 2.5'!A1" display="Back to top"/>
  </hyperlinks>
  <pageMargins left="0.7" right="0.7" top="0.75" bottom="0.75" header="0.3" footer="0.3"/>
  <pageSetup paperSize="9"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election activeCell="G18" sqref="G18"/>
    </sheetView>
  </sheetViews>
  <sheetFormatPr defaultRowHeight="15" x14ac:dyDescent="0.25"/>
  <cols>
    <col min="1" max="1" width="50.42578125" style="447" customWidth="1"/>
    <col min="2" max="7" width="14.5703125" style="447" customWidth="1"/>
    <col min="8" max="8" width="94.85546875" style="447" customWidth="1"/>
    <col min="9" max="16384" width="9.140625" style="447"/>
  </cols>
  <sheetData>
    <row r="1" spans="1:14" ht="18.75" x14ac:dyDescent="0.3">
      <c r="A1" s="446" t="s">
        <v>52</v>
      </c>
      <c r="G1" s="448" t="s">
        <v>1250</v>
      </c>
    </row>
    <row r="2" spans="1:14" ht="15.75" x14ac:dyDescent="0.25">
      <c r="A2" s="449" t="s">
        <v>1080</v>
      </c>
      <c r="B2" s="449"/>
      <c r="C2" s="449"/>
      <c r="D2" s="449"/>
      <c r="E2" s="449"/>
      <c r="F2" s="449"/>
      <c r="G2" s="449"/>
    </row>
    <row r="3" spans="1:14" ht="15.75" x14ac:dyDescent="0.25">
      <c r="A3" s="449"/>
      <c r="B3" s="449"/>
      <c r="C3" s="449"/>
      <c r="D3" s="1029" t="s">
        <v>1081</v>
      </c>
      <c r="E3" s="1029"/>
      <c r="F3" s="1029"/>
      <c r="G3" s="1029"/>
    </row>
    <row r="4" spans="1:14" ht="7.5" customHeight="1" x14ac:dyDescent="0.25"/>
    <row r="5" spans="1:14" ht="45" x14ac:dyDescent="0.25">
      <c r="A5" s="490" t="s">
        <v>45</v>
      </c>
      <c r="B5" s="943" t="s">
        <v>1511</v>
      </c>
      <c r="C5" s="943" t="s">
        <v>1512</v>
      </c>
      <c r="D5" s="943" t="s">
        <v>1513</v>
      </c>
      <c r="E5" s="943" t="s">
        <v>1514</v>
      </c>
      <c r="F5" s="943" t="s">
        <v>1515</v>
      </c>
      <c r="G5" s="943" t="s">
        <v>1516</v>
      </c>
    </row>
    <row r="6" spans="1:14" x14ac:dyDescent="0.25">
      <c r="A6" s="491" t="s">
        <v>47</v>
      </c>
      <c r="B6" s="492">
        <v>19855287</v>
      </c>
      <c r="C6" s="492">
        <v>21507719</v>
      </c>
      <c r="D6" s="492">
        <v>23401892</v>
      </c>
      <c r="E6" s="492">
        <v>192899</v>
      </c>
      <c r="F6" s="492">
        <v>211943</v>
      </c>
      <c r="G6" s="492">
        <v>228838</v>
      </c>
    </row>
    <row r="7" spans="1:14" x14ac:dyDescent="0.25">
      <c r="A7" s="493"/>
      <c r="B7" s="492"/>
      <c r="C7" s="492"/>
      <c r="D7" s="492"/>
      <c r="E7" s="492"/>
      <c r="F7" s="492"/>
      <c r="G7" s="492"/>
    </row>
    <row r="8" spans="1:14" x14ac:dyDescent="0.25">
      <c r="A8" s="491" t="s">
        <v>1320</v>
      </c>
      <c r="B8" s="492"/>
      <c r="C8" s="492"/>
      <c r="D8" s="492"/>
      <c r="E8" s="492"/>
      <c r="F8" s="492"/>
      <c r="G8" s="492"/>
    </row>
    <row r="9" spans="1:14" x14ac:dyDescent="0.25">
      <c r="A9" s="493" t="s">
        <v>48</v>
      </c>
      <c r="B9" s="492">
        <v>4416020</v>
      </c>
      <c r="C9" s="492">
        <v>5290436</v>
      </c>
      <c r="D9" s="494">
        <v>6163667</v>
      </c>
      <c r="E9" s="492">
        <v>26532</v>
      </c>
      <c r="F9" s="492">
        <v>35174</v>
      </c>
      <c r="G9" s="494">
        <v>45407</v>
      </c>
    </row>
    <row r="10" spans="1:14" x14ac:dyDescent="0.25">
      <c r="A10" s="493" t="s">
        <v>49</v>
      </c>
      <c r="B10" s="495">
        <v>0.222</v>
      </c>
      <c r="C10" s="495">
        <v>0.24600000000000002</v>
      </c>
      <c r="D10" s="495">
        <v>0.26338327687351093</v>
      </c>
      <c r="E10" s="495">
        <v>0.13800000000000001</v>
      </c>
      <c r="F10" s="495">
        <v>0.16600000000000001</v>
      </c>
      <c r="G10" s="495">
        <v>0.19840673314746676</v>
      </c>
      <c r="H10" s="496">
        <f>B10/100</f>
        <v>2.2200000000000002E-3</v>
      </c>
      <c r="I10" s="496">
        <f t="shared" ref="I10:N10" si="0">C10/100</f>
        <v>2.4600000000000004E-3</v>
      </c>
      <c r="J10" s="496">
        <f t="shared" si="0"/>
        <v>2.6338327687351094E-3</v>
      </c>
      <c r="K10" s="496">
        <f t="shared" si="0"/>
        <v>1.3800000000000002E-3</v>
      </c>
      <c r="L10" s="496">
        <f t="shared" si="0"/>
        <v>1.66E-3</v>
      </c>
      <c r="M10" s="496">
        <f t="shared" si="0"/>
        <v>1.9840673314746675E-3</v>
      </c>
      <c r="N10" s="496">
        <f t="shared" si="0"/>
        <v>2.2200000000000001E-5</v>
      </c>
    </row>
    <row r="11" spans="1:14" x14ac:dyDescent="0.25">
      <c r="A11" s="493" t="s">
        <v>1321</v>
      </c>
      <c r="B11" s="492">
        <v>2740667</v>
      </c>
      <c r="C11" s="492">
        <v>3337070</v>
      </c>
      <c r="D11" s="492">
        <v>4197923</v>
      </c>
      <c r="E11" s="492">
        <v>14948</v>
      </c>
      <c r="F11" s="492">
        <v>22008</v>
      </c>
      <c r="G11" s="492">
        <v>30568</v>
      </c>
    </row>
    <row r="12" spans="1:14" x14ac:dyDescent="0.25">
      <c r="A12" s="493" t="s">
        <v>50</v>
      </c>
      <c r="B12" s="495">
        <v>0.13800000000000001</v>
      </c>
      <c r="C12" s="495">
        <v>0.157</v>
      </c>
      <c r="D12" s="495">
        <v>0.17938391477065188</v>
      </c>
      <c r="E12" s="495">
        <v>7.6999999999999999E-2</v>
      </c>
      <c r="F12" s="495">
        <v>0.10400000000000001</v>
      </c>
      <c r="G12" s="495">
        <v>0.13357921324255587</v>
      </c>
    </row>
    <row r="13" spans="1:14" x14ac:dyDescent="0.25">
      <c r="A13" s="493" t="s">
        <v>51</v>
      </c>
      <c r="B13" s="495">
        <v>0.621</v>
      </c>
      <c r="C13" s="495">
        <v>0.63800000000000001</v>
      </c>
      <c r="D13" s="495">
        <v>0.681075567515247</v>
      </c>
      <c r="E13" s="495">
        <v>0.56299999999999994</v>
      </c>
      <c r="F13" s="495">
        <v>0.626</v>
      </c>
      <c r="G13" s="495">
        <v>0.67325947624606319</v>
      </c>
    </row>
    <row r="14" spans="1:14" x14ac:dyDescent="0.25">
      <c r="A14" s="493"/>
      <c r="B14" s="492"/>
      <c r="C14" s="492"/>
      <c r="D14" s="492"/>
      <c r="E14" s="492"/>
      <c r="F14" s="492"/>
      <c r="G14" s="492"/>
    </row>
    <row r="15" spans="1:14" x14ac:dyDescent="0.25">
      <c r="A15" s="491" t="s">
        <v>53</v>
      </c>
      <c r="B15" s="492"/>
      <c r="C15" s="492"/>
      <c r="D15" s="492"/>
      <c r="E15" s="492"/>
      <c r="F15" s="492"/>
      <c r="G15" s="492"/>
    </row>
    <row r="16" spans="1:14" x14ac:dyDescent="0.25">
      <c r="A16" s="493" t="s">
        <v>48</v>
      </c>
      <c r="B16" s="492">
        <v>14072958</v>
      </c>
      <c r="C16" s="492">
        <v>15021553</v>
      </c>
      <c r="D16" s="492">
        <v>15614835</v>
      </c>
      <c r="E16" s="492">
        <v>148169</v>
      </c>
      <c r="F16" s="492">
        <v>158034</v>
      </c>
      <c r="G16" s="492">
        <v>157531</v>
      </c>
    </row>
    <row r="17" spans="1:7" x14ac:dyDescent="0.25">
      <c r="A17" s="493" t="s">
        <v>49</v>
      </c>
      <c r="B17" s="495">
        <v>0.70900000000000007</v>
      </c>
      <c r="C17" s="495">
        <v>0.69799999999999995</v>
      </c>
      <c r="D17" s="495">
        <v>0.66700000000000004</v>
      </c>
      <c r="E17" s="495">
        <v>0.76800000000000002</v>
      </c>
      <c r="F17" s="495">
        <v>0.746</v>
      </c>
      <c r="G17" s="497">
        <v>0.68799999999999994</v>
      </c>
    </row>
    <row r="18" spans="1:7" x14ac:dyDescent="0.25">
      <c r="A18" s="493" t="s">
        <v>192</v>
      </c>
      <c r="B18" s="492">
        <v>1586394</v>
      </c>
      <c r="C18" s="492">
        <v>1807091</v>
      </c>
      <c r="D18" s="492">
        <v>2081955</v>
      </c>
      <c r="E18" s="492">
        <v>9092</v>
      </c>
      <c r="F18" s="492">
        <v>10291</v>
      </c>
      <c r="G18" s="498">
        <v>11324</v>
      </c>
    </row>
    <row r="19" spans="1:7" x14ac:dyDescent="0.25">
      <c r="A19" s="493" t="s">
        <v>54</v>
      </c>
      <c r="B19" s="495">
        <v>0.08</v>
      </c>
      <c r="C19" s="495">
        <v>8.4000000000000005E-2</v>
      </c>
      <c r="D19" s="495">
        <v>8.8965242639355846E-2</v>
      </c>
      <c r="E19" s="495">
        <v>4.7E-2</v>
      </c>
      <c r="F19" s="495">
        <v>4.9000000000000002E-2</v>
      </c>
      <c r="G19" s="497">
        <v>4.9484788365568654E-2</v>
      </c>
    </row>
    <row r="20" spans="1:7" x14ac:dyDescent="0.25">
      <c r="A20" s="493" t="s">
        <v>1323</v>
      </c>
      <c r="B20" s="492">
        <v>2056639</v>
      </c>
      <c r="C20" s="492">
        <v>2265288</v>
      </c>
      <c r="D20" s="492">
        <v>2397276</v>
      </c>
      <c r="E20" s="492">
        <v>17278</v>
      </c>
      <c r="F20" s="492">
        <v>18633</v>
      </c>
      <c r="G20" s="492">
        <v>18369</v>
      </c>
    </row>
    <row r="21" spans="1:7" x14ac:dyDescent="0.25">
      <c r="A21" s="493" t="s">
        <v>55</v>
      </c>
      <c r="B21" s="495">
        <v>0.10400000000000001</v>
      </c>
      <c r="C21" s="495">
        <v>0.105</v>
      </c>
      <c r="D21" s="495">
        <v>0.10243940959987338</v>
      </c>
      <c r="E21" s="495">
        <v>0.09</v>
      </c>
      <c r="F21" s="495">
        <v>8.8000000000000009E-2</v>
      </c>
      <c r="G21" s="495">
        <v>8.0270759227051458E-2</v>
      </c>
    </row>
    <row r="22" spans="1:7" x14ac:dyDescent="0.25">
      <c r="A22" s="493"/>
      <c r="B22" s="492"/>
      <c r="C22" s="492"/>
      <c r="D22" s="492"/>
      <c r="E22" s="492"/>
      <c r="F22" s="492"/>
      <c r="G22" s="492"/>
    </row>
    <row r="23" spans="1:7" x14ac:dyDescent="0.25">
      <c r="A23" s="491" t="s">
        <v>56</v>
      </c>
      <c r="B23" s="492"/>
      <c r="C23" s="492"/>
      <c r="D23" s="492"/>
      <c r="E23" s="492"/>
      <c r="F23" s="492"/>
      <c r="G23" s="492"/>
    </row>
    <row r="24" spans="1:7" x14ac:dyDescent="0.25">
      <c r="A24" s="493" t="s">
        <v>48</v>
      </c>
      <c r="B24" s="492">
        <v>455028</v>
      </c>
      <c r="C24" s="492">
        <v>548368</v>
      </c>
      <c r="D24" s="492">
        <v>649171</v>
      </c>
      <c r="E24" s="492">
        <v>53662</v>
      </c>
      <c r="F24" s="492">
        <v>56789</v>
      </c>
      <c r="G24" s="492">
        <v>58248</v>
      </c>
    </row>
    <row r="25" spans="1:7" x14ac:dyDescent="0.25">
      <c r="A25" s="493" t="s">
        <v>49</v>
      </c>
      <c r="B25" s="495">
        <v>2.3E-2</v>
      </c>
      <c r="C25" s="495">
        <v>2.5000000000000001E-2</v>
      </c>
      <c r="D25" s="495">
        <v>2.7999999999999997E-2</v>
      </c>
      <c r="E25" s="495">
        <v>0.27800000000000002</v>
      </c>
      <c r="F25" s="495">
        <v>0.26800000000000002</v>
      </c>
      <c r="G25" s="495">
        <v>0.255</v>
      </c>
    </row>
    <row r="26" spans="1:7" x14ac:dyDescent="0.25">
      <c r="A26" s="493"/>
      <c r="B26" s="492"/>
      <c r="C26" s="492"/>
      <c r="D26" s="492"/>
      <c r="E26" s="492"/>
      <c r="F26" s="492"/>
      <c r="G26" s="492"/>
    </row>
    <row r="27" spans="1:7" x14ac:dyDescent="0.25">
      <c r="A27" s="491" t="s">
        <v>1517</v>
      </c>
      <c r="B27" s="492"/>
      <c r="C27" s="492"/>
      <c r="D27" s="492"/>
      <c r="E27" s="492"/>
      <c r="F27" s="492"/>
      <c r="G27" s="492"/>
    </row>
    <row r="28" spans="1:7" x14ac:dyDescent="0.25">
      <c r="A28" s="493" t="s">
        <v>1324</v>
      </c>
      <c r="B28" s="492">
        <v>3146191</v>
      </c>
      <c r="C28" s="492">
        <v>3912936</v>
      </c>
      <c r="D28" s="494">
        <v>4871647</v>
      </c>
      <c r="E28" s="492">
        <v>44721</v>
      </c>
      <c r="F28" s="492">
        <v>56682</v>
      </c>
      <c r="G28" s="494">
        <v>67559</v>
      </c>
    </row>
    <row r="29" spans="1:7" x14ac:dyDescent="0.25">
      <c r="A29" s="493" t="s">
        <v>57</v>
      </c>
      <c r="B29" s="495">
        <v>0.158</v>
      </c>
      <c r="C29" s="495">
        <v>0.182</v>
      </c>
      <c r="D29" s="495">
        <v>0.20817321095234523</v>
      </c>
      <c r="E29" s="495">
        <v>0.23199999999999998</v>
      </c>
      <c r="F29" s="495">
        <v>0.26700000000000002</v>
      </c>
      <c r="G29" s="495">
        <v>0.2952263173074402</v>
      </c>
    </row>
    <row r="30" spans="1:7" x14ac:dyDescent="0.25">
      <c r="A30" s="493"/>
      <c r="B30" s="492"/>
      <c r="C30" s="492"/>
      <c r="D30" s="492"/>
      <c r="E30" s="492"/>
      <c r="F30" s="492"/>
      <c r="G30" s="492"/>
    </row>
    <row r="31" spans="1:7" x14ac:dyDescent="0.25">
      <c r="A31" s="491" t="s">
        <v>58</v>
      </c>
      <c r="B31" s="492"/>
      <c r="C31" s="492"/>
      <c r="D31" s="492"/>
      <c r="E31" s="492"/>
      <c r="F31" s="492"/>
      <c r="G31" s="492"/>
    </row>
    <row r="32" spans="1:7" x14ac:dyDescent="0.25">
      <c r="A32" s="493" t="s">
        <v>59</v>
      </c>
      <c r="B32" s="492">
        <v>561420</v>
      </c>
      <c r="C32" s="492">
        <v>655379</v>
      </c>
      <c r="D32" s="492">
        <v>810002</v>
      </c>
      <c r="E32" s="492">
        <v>9413</v>
      </c>
      <c r="F32" s="492">
        <v>10394</v>
      </c>
      <c r="G32" s="492">
        <v>8587</v>
      </c>
    </row>
    <row r="33" spans="1:7" x14ac:dyDescent="0.25">
      <c r="A33" s="493" t="s">
        <v>60</v>
      </c>
      <c r="B33" s="495">
        <v>2.7999999999999997E-2</v>
      </c>
      <c r="C33" s="495">
        <v>0.03</v>
      </c>
      <c r="D33" s="495">
        <v>3.4612671488271123E-2</v>
      </c>
      <c r="E33" s="495">
        <v>4.9000000000000002E-2</v>
      </c>
      <c r="F33" s="495">
        <v>4.9000000000000002E-2</v>
      </c>
      <c r="G33" s="495">
        <v>3.7524362212569592E-2</v>
      </c>
    </row>
    <row r="34" spans="1:7" x14ac:dyDescent="0.25">
      <c r="A34" s="493"/>
      <c r="B34" s="499"/>
      <c r="C34" s="499"/>
      <c r="D34" s="499"/>
      <c r="E34" s="499"/>
      <c r="F34" s="499"/>
      <c r="G34" s="499"/>
    </row>
    <row r="35" spans="1:7" x14ac:dyDescent="0.25">
      <c r="A35" s="500" t="s">
        <v>1319</v>
      </c>
    </row>
    <row r="36" spans="1:7" s="500" customFormat="1" ht="12" x14ac:dyDescent="0.2">
      <c r="A36" s="500" t="s">
        <v>1322</v>
      </c>
    </row>
    <row r="37" spans="1:7" s="500" customFormat="1" ht="12" x14ac:dyDescent="0.2">
      <c r="A37" s="500" t="s">
        <v>1325</v>
      </c>
    </row>
    <row r="38" spans="1:7" s="500" customFormat="1" ht="12" x14ac:dyDescent="0.2">
      <c r="A38" s="500" t="s">
        <v>1326</v>
      </c>
    </row>
    <row r="40" spans="1:7" x14ac:dyDescent="0.25">
      <c r="A40" s="487" t="s">
        <v>1380</v>
      </c>
    </row>
    <row r="41" spans="1:7" x14ac:dyDescent="0.25">
      <c r="A41" s="488" t="s">
        <v>1381</v>
      </c>
    </row>
    <row r="42" spans="1:7" x14ac:dyDescent="0.25">
      <c r="A42" s="489" t="s">
        <v>1382</v>
      </c>
    </row>
    <row r="43" spans="1:7" x14ac:dyDescent="0.25">
      <c r="G43" s="448" t="s">
        <v>1425</v>
      </c>
    </row>
  </sheetData>
  <sheetProtection password="CCCF" sheet="1" objects="1" scenarios="1"/>
  <sortState ref="A50:D174">
    <sortCondition descending="1" ref="C50:C174"/>
  </sortState>
  <mergeCells count="1">
    <mergeCell ref="D3:G3"/>
  </mergeCells>
  <hyperlinks>
    <hyperlink ref="G1" location="Index!A1" display="Back to Index"/>
    <hyperlink ref="G43" location="'Table 2.1'!A1" display="Back to top"/>
  </hyperlinks>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workbookViewId="0">
      <selection activeCell="J50" sqref="J50"/>
    </sheetView>
  </sheetViews>
  <sheetFormatPr defaultRowHeight="15" x14ac:dyDescent="0.25"/>
  <cols>
    <col min="1" max="1" width="7.42578125" customWidth="1"/>
    <col min="2" max="2" width="29.5703125" customWidth="1"/>
    <col min="4" max="4" width="21.42578125" customWidth="1"/>
    <col min="5" max="5" width="1.7109375" customWidth="1"/>
    <col min="6" max="6" width="7.42578125" customWidth="1"/>
    <col min="7" max="7" width="29.5703125" customWidth="1"/>
    <col min="9" max="9" width="21.42578125" customWidth="1"/>
    <col min="10" max="10" width="68.28515625" customWidth="1"/>
    <col min="12" max="12" width="33.42578125" style="112" customWidth="1"/>
    <col min="13" max="13" width="9.140625" style="82"/>
  </cols>
  <sheetData>
    <row r="1" spans="1:13" ht="18.75" x14ac:dyDescent="0.3">
      <c r="A1" s="49" t="s">
        <v>1126</v>
      </c>
      <c r="I1" s="125" t="s">
        <v>1250</v>
      </c>
      <c r="L1" s="112" t="s">
        <v>460</v>
      </c>
      <c r="M1" s="82" t="s">
        <v>1086</v>
      </c>
    </row>
    <row r="2" spans="1:13" ht="15.75" x14ac:dyDescent="0.25">
      <c r="A2" s="50" t="s">
        <v>524</v>
      </c>
      <c r="B2" s="50"/>
      <c r="C2" s="50"/>
      <c r="D2" s="50"/>
      <c r="E2" s="50"/>
      <c r="F2" s="50"/>
      <c r="G2" s="50"/>
      <c r="H2" s="50"/>
      <c r="I2" s="50"/>
      <c r="L2" s="89" t="s">
        <v>1047</v>
      </c>
      <c r="M2" s="113">
        <v>433.33333333333331</v>
      </c>
    </row>
    <row r="3" spans="1:13" ht="15.75" x14ac:dyDescent="0.25">
      <c r="A3" s="50"/>
      <c r="B3" s="50"/>
      <c r="C3" s="50"/>
      <c r="D3" s="50"/>
      <c r="E3" s="50"/>
      <c r="F3" s="50"/>
      <c r="G3" s="1030" t="s">
        <v>198</v>
      </c>
      <c r="H3" s="1030"/>
      <c r="I3" s="1030"/>
      <c r="L3" s="89" t="s">
        <v>1048</v>
      </c>
      <c r="M3" s="113">
        <v>393.54838709677421</v>
      </c>
    </row>
    <row r="4" spans="1:13" x14ac:dyDescent="0.25">
      <c r="L4" s="89" t="s">
        <v>284</v>
      </c>
      <c r="M4" s="113">
        <v>388.88888888888886</v>
      </c>
    </row>
    <row r="5" spans="1:13" x14ac:dyDescent="0.25">
      <c r="L5" s="89" t="s">
        <v>282</v>
      </c>
      <c r="M5" s="113">
        <v>250</v>
      </c>
    </row>
    <row r="6" spans="1:13" x14ac:dyDescent="0.25">
      <c r="L6" s="89" t="s">
        <v>301</v>
      </c>
      <c r="M6" s="113">
        <v>240.66852367688023</v>
      </c>
    </row>
    <row r="7" spans="1:13" x14ac:dyDescent="0.25">
      <c r="L7" s="89" t="s">
        <v>314</v>
      </c>
      <c r="M7" s="113">
        <v>228.57142857142856</v>
      </c>
    </row>
    <row r="8" spans="1:13" x14ac:dyDescent="0.25">
      <c r="L8" s="89" t="s">
        <v>471</v>
      </c>
      <c r="M8" s="113">
        <v>215.38461538461539</v>
      </c>
    </row>
    <row r="9" spans="1:13" x14ac:dyDescent="0.25">
      <c r="L9" s="89" t="s">
        <v>340</v>
      </c>
      <c r="M9" s="113">
        <v>202.39520958083835</v>
      </c>
    </row>
    <row r="10" spans="1:13" x14ac:dyDescent="0.25">
      <c r="L10" s="89" t="s">
        <v>475</v>
      </c>
      <c r="M10" s="113">
        <v>200</v>
      </c>
    </row>
    <row r="11" spans="1:13" x14ac:dyDescent="0.25">
      <c r="L11" s="89" t="s">
        <v>801</v>
      </c>
      <c r="M11" s="113">
        <v>200</v>
      </c>
    </row>
    <row r="12" spans="1:13" x14ac:dyDescent="0.25">
      <c r="L12" s="89" t="s">
        <v>252</v>
      </c>
      <c r="M12" s="113">
        <v>185.71428571428572</v>
      </c>
    </row>
    <row r="13" spans="1:13" x14ac:dyDescent="0.25">
      <c r="L13" s="89" t="s">
        <v>297</v>
      </c>
      <c r="M13" s="113">
        <v>168.26923076923077</v>
      </c>
    </row>
    <row r="14" spans="1:13" x14ac:dyDescent="0.25">
      <c r="L14" s="89" t="s">
        <v>293</v>
      </c>
      <c r="M14" s="113">
        <v>163.91752577319588</v>
      </c>
    </row>
    <row r="15" spans="1:13" x14ac:dyDescent="0.25">
      <c r="L15" s="89" t="s">
        <v>268</v>
      </c>
      <c r="M15" s="113">
        <v>150</v>
      </c>
    </row>
    <row r="16" spans="1:13" x14ac:dyDescent="0.25">
      <c r="L16" s="89" t="s">
        <v>302</v>
      </c>
      <c r="M16" s="113">
        <v>147.77777777777777</v>
      </c>
    </row>
    <row r="17" spans="1:13" x14ac:dyDescent="0.25">
      <c r="L17" s="89" t="s">
        <v>291</v>
      </c>
      <c r="M17" s="113">
        <v>139.43396226415095</v>
      </c>
    </row>
    <row r="18" spans="1:13" x14ac:dyDescent="0.25">
      <c r="L18" s="89" t="s">
        <v>304</v>
      </c>
      <c r="M18" s="113">
        <v>138.2882882882883</v>
      </c>
    </row>
    <row r="19" spans="1:13" x14ac:dyDescent="0.25">
      <c r="L19" s="89" t="s">
        <v>329</v>
      </c>
      <c r="M19" s="113">
        <v>136.06945540647197</v>
      </c>
    </row>
    <row r="20" spans="1:13" x14ac:dyDescent="0.25">
      <c r="L20" s="89" t="s">
        <v>303</v>
      </c>
      <c r="M20" s="113">
        <v>128.57142857142858</v>
      </c>
    </row>
    <row r="21" spans="1:13" x14ac:dyDescent="0.25">
      <c r="L21" s="89" t="s">
        <v>338</v>
      </c>
      <c r="M21" s="113">
        <v>128.24025289778714</v>
      </c>
    </row>
    <row r="22" spans="1:13" x14ac:dyDescent="0.25">
      <c r="L22" s="89"/>
      <c r="M22" s="113"/>
    </row>
    <row r="23" spans="1:13" ht="27.75" x14ac:dyDescent="0.25">
      <c r="A23" s="316" t="s">
        <v>183</v>
      </c>
      <c r="B23" s="160" t="s">
        <v>460</v>
      </c>
      <c r="C23" s="160" t="s">
        <v>1427</v>
      </c>
      <c r="D23" s="314" t="s">
        <v>523</v>
      </c>
      <c r="F23" s="317" t="s">
        <v>183</v>
      </c>
      <c r="G23" s="25" t="s">
        <v>460</v>
      </c>
      <c r="H23" s="25" t="s">
        <v>1427</v>
      </c>
      <c r="I23" s="302" t="s">
        <v>523</v>
      </c>
    </row>
    <row r="24" spans="1:13" ht="15" customHeight="1" x14ac:dyDescent="0.25">
      <c r="A24" s="333">
        <v>1</v>
      </c>
      <c r="B24" s="71" t="s">
        <v>242</v>
      </c>
      <c r="C24" s="102">
        <v>16</v>
      </c>
      <c r="D24" s="107">
        <v>433.33333333333331</v>
      </c>
      <c r="F24" s="333">
        <v>21</v>
      </c>
      <c r="G24" s="71" t="s">
        <v>296</v>
      </c>
      <c r="H24" s="102">
        <v>431</v>
      </c>
      <c r="I24" s="107">
        <v>123.3160621761658</v>
      </c>
      <c r="L24" s="89"/>
      <c r="M24" s="113"/>
    </row>
    <row r="25" spans="1:13" ht="15" customHeight="1" x14ac:dyDescent="0.25">
      <c r="A25" s="29">
        <v>2</v>
      </c>
      <c r="B25" s="62" t="s">
        <v>283</v>
      </c>
      <c r="C25" s="65">
        <v>153</v>
      </c>
      <c r="D25" s="109">
        <v>393.54838709677421</v>
      </c>
      <c r="F25" s="29">
        <v>22</v>
      </c>
      <c r="G25" s="62" t="s">
        <v>295</v>
      </c>
      <c r="H25" s="65">
        <v>11</v>
      </c>
      <c r="I25" s="109">
        <v>120</v>
      </c>
      <c r="L25" s="89"/>
      <c r="M25" s="113"/>
    </row>
    <row r="26" spans="1:13" ht="15" customHeight="1" x14ac:dyDescent="0.25">
      <c r="A26" s="29">
        <v>3</v>
      </c>
      <c r="B26" s="62" t="s">
        <v>284</v>
      </c>
      <c r="C26" s="65">
        <v>44</v>
      </c>
      <c r="D26" s="109">
        <v>388.88888888888886</v>
      </c>
      <c r="F26" s="29">
        <v>23</v>
      </c>
      <c r="G26" s="62" t="s">
        <v>469</v>
      </c>
      <c r="H26" s="65">
        <v>232</v>
      </c>
      <c r="I26" s="109">
        <v>116.82242990654206</v>
      </c>
      <c r="L26" s="89"/>
      <c r="M26" s="113"/>
    </row>
    <row r="27" spans="1:13" ht="15" customHeight="1" x14ac:dyDescent="0.25">
      <c r="A27" s="29">
        <v>4</v>
      </c>
      <c r="B27" s="62" t="s">
        <v>282</v>
      </c>
      <c r="C27" s="65">
        <v>14</v>
      </c>
      <c r="D27" s="109">
        <v>250</v>
      </c>
      <c r="F27" s="29">
        <v>24</v>
      </c>
      <c r="G27" s="62" t="s">
        <v>299</v>
      </c>
      <c r="H27" s="65">
        <v>13</v>
      </c>
      <c r="I27" s="109">
        <v>116.66666666666667</v>
      </c>
      <c r="L27" s="89"/>
      <c r="M27" s="113"/>
    </row>
    <row r="28" spans="1:13" ht="15" customHeight="1" x14ac:dyDescent="0.25">
      <c r="A28" s="29">
        <v>5</v>
      </c>
      <c r="B28" s="62" t="s">
        <v>301</v>
      </c>
      <c r="C28" s="65">
        <v>1223</v>
      </c>
      <c r="D28" s="109">
        <v>240.66852367688023</v>
      </c>
      <c r="F28" s="29">
        <v>25</v>
      </c>
      <c r="G28" s="62" t="s">
        <v>322</v>
      </c>
      <c r="H28" s="65">
        <v>149</v>
      </c>
      <c r="I28" s="109">
        <v>115.94202898550725</v>
      </c>
      <c r="L28" s="89"/>
      <c r="M28" s="113"/>
    </row>
    <row r="29" spans="1:13" ht="15" customHeight="1" x14ac:dyDescent="0.25">
      <c r="A29" s="29">
        <v>6</v>
      </c>
      <c r="B29" s="62" t="s">
        <v>314</v>
      </c>
      <c r="C29" s="65">
        <v>23</v>
      </c>
      <c r="D29" s="109">
        <v>228.57142857142856</v>
      </c>
      <c r="F29" s="29">
        <v>26</v>
      </c>
      <c r="G29" s="62" t="s">
        <v>498</v>
      </c>
      <c r="H29" s="65">
        <v>123</v>
      </c>
      <c r="I29" s="109">
        <v>115.78947368421053</v>
      </c>
      <c r="L29" s="89"/>
      <c r="M29" s="113"/>
    </row>
    <row r="30" spans="1:13" ht="15" customHeight="1" x14ac:dyDescent="0.25">
      <c r="A30" s="29">
        <v>7</v>
      </c>
      <c r="B30" s="62" t="s">
        <v>471</v>
      </c>
      <c r="C30" s="65">
        <v>41</v>
      </c>
      <c r="D30" s="109">
        <v>215.38461538461539</v>
      </c>
      <c r="F30" s="29">
        <v>27</v>
      </c>
      <c r="G30" s="62" t="s">
        <v>266</v>
      </c>
      <c r="H30" s="65">
        <v>17</v>
      </c>
      <c r="I30" s="109">
        <v>112.5</v>
      </c>
      <c r="L30" s="89"/>
      <c r="M30" s="113"/>
    </row>
    <row r="31" spans="1:13" ht="15" customHeight="1" x14ac:dyDescent="0.25">
      <c r="A31" s="29">
        <v>8</v>
      </c>
      <c r="B31" s="62" t="s">
        <v>340</v>
      </c>
      <c r="C31" s="65">
        <v>505</v>
      </c>
      <c r="D31" s="109">
        <v>202.39520958083835</v>
      </c>
      <c r="F31" s="29">
        <v>28</v>
      </c>
      <c r="G31" s="62" t="s">
        <v>334</v>
      </c>
      <c r="H31" s="65">
        <v>21</v>
      </c>
      <c r="I31" s="109">
        <v>110.00000000000001</v>
      </c>
      <c r="L31" s="89"/>
      <c r="M31" s="113"/>
    </row>
    <row r="32" spans="1:13" ht="15" customHeight="1" x14ac:dyDescent="0.25">
      <c r="A32" s="29">
        <v>9</v>
      </c>
      <c r="B32" s="62" t="s">
        <v>475</v>
      </c>
      <c r="C32" s="65">
        <v>9</v>
      </c>
      <c r="D32" s="109">
        <v>200</v>
      </c>
      <c r="F32" s="29">
        <v>29</v>
      </c>
      <c r="G32" s="62" t="s">
        <v>305</v>
      </c>
      <c r="H32" s="65">
        <v>439</v>
      </c>
      <c r="I32" s="109">
        <v>109.04761904761904</v>
      </c>
      <c r="L32" s="89"/>
      <c r="M32" s="113"/>
    </row>
    <row r="33" spans="1:13" ht="15" customHeight="1" x14ac:dyDescent="0.25">
      <c r="A33" s="29">
        <v>10</v>
      </c>
      <c r="B33" s="62" t="s">
        <v>489</v>
      </c>
      <c r="C33" s="65">
        <v>12</v>
      </c>
      <c r="D33" s="109">
        <v>200</v>
      </c>
      <c r="F33" s="29">
        <v>30</v>
      </c>
      <c r="G33" s="62" t="s">
        <v>491</v>
      </c>
      <c r="H33" s="65">
        <v>6</v>
      </c>
      <c r="I33" s="109">
        <v>100</v>
      </c>
      <c r="L33" s="89"/>
      <c r="M33" s="113"/>
    </row>
    <row r="34" spans="1:13" ht="15" customHeight="1" x14ac:dyDescent="0.25">
      <c r="A34" s="29">
        <v>11</v>
      </c>
      <c r="B34" s="62" t="s">
        <v>252</v>
      </c>
      <c r="C34" s="65">
        <v>60</v>
      </c>
      <c r="D34" s="109">
        <v>185.71428571428572</v>
      </c>
      <c r="F34" s="29">
        <v>31</v>
      </c>
      <c r="G34" s="62" t="s">
        <v>298</v>
      </c>
      <c r="H34" s="65">
        <v>852</v>
      </c>
      <c r="I34" s="109">
        <v>98.6013986013986</v>
      </c>
      <c r="L34" s="89"/>
      <c r="M34" s="113"/>
    </row>
    <row r="35" spans="1:13" ht="15" customHeight="1" x14ac:dyDescent="0.25">
      <c r="A35" s="29">
        <v>12</v>
      </c>
      <c r="B35" s="62" t="s">
        <v>297</v>
      </c>
      <c r="C35" s="65">
        <v>279</v>
      </c>
      <c r="D35" s="109">
        <v>168.26923076923077</v>
      </c>
      <c r="F35" s="29">
        <v>32</v>
      </c>
      <c r="G35" s="62" t="s">
        <v>265</v>
      </c>
      <c r="H35" s="65">
        <v>138</v>
      </c>
      <c r="I35" s="109">
        <v>91.666666666666657</v>
      </c>
      <c r="L35" s="89"/>
      <c r="M35" s="113"/>
    </row>
    <row r="36" spans="1:13" ht="15" customHeight="1" x14ac:dyDescent="0.25">
      <c r="A36" s="29">
        <v>13</v>
      </c>
      <c r="B36" s="62" t="s">
        <v>293</v>
      </c>
      <c r="C36" s="65">
        <v>256</v>
      </c>
      <c r="D36" s="109">
        <v>163.91752577319588</v>
      </c>
      <c r="F36" s="29">
        <v>33</v>
      </c>
      <c r="G36" s="62" t="s">
        <v>1049</v>
      </c>
      <c r="H36" s="65">
        <v>17</v>
      </c>
      <c r="I36" s="109">
        <v>88.888888888888886</v>
      </c>
      <c r="L36" s="89"/>
      <c r="M36" s="113"/>
    </row>
    <row r="37" spans="1:13" ht="15" customHeight="1" x14ac:dyDescent="0.25">
      <c r="A37" s="29">
        <v>14</v>
      </c>
      <c r="B37" s="62" t="s">
        <v>268</v>
      </c>
      <c r="C37" s="65">
        <v>15</v>
      </c>
      <c r="D37" s="109">
        <v>150</v>
      </c>
      <c r="F37" s="29">
        <v>34</v>
      </c>
      <c r="G37" s="62" t="s">
        <v>292</v>
      </c>
      <c r="H37" s="65">
        <v>514</v>
      </c>
      <c r="I37" s="109">
        <v>86.909090909090907</v>
      </c>
      <c r="L37" s="89"/>
      <c r="M37" s="113"/>
    </row>
    <row r="38" spans="1:13" ht="15" customHeight="1" x14ac:dyDescent="0.25">
      <c r="A38" s="29">
        <v>15</v>
      </c>
      <c r="B38" s="62" t="s">
        <v>302</v>
      </c>
      <c r="C38" s="65">
        <v>669</v>
      </c>
      <c r="D38" s="109">
        <v>147.77777777777777</v>
      </c>
      <c r="F38" s="29">
        <v>35</v>
      </c>
      <c r="G38" s="62" t="s">
        <v>255</v>
      </c>
      <c r="H38" s="65">
        <v>3242</v>
      </c>
      <c r="I38" s="109">
        <v>83.682719546742206</v>
      </c>
      <c r="L38" s="89"/>
      <c r="M38" s="113"/>
    </row>
    <row r="39" spans="1:13" ht="15" customHeight="1" x14ac:dyDescent="0.25">
      <c r="A39" s="29">
        <v>16</v>
      </c>
      <c r="B39" s="62" t="s">
        <v>291</v>
      </c>
      <c r="C39" s="65">
        <v>1269</v>
      </c>
      <c r="D39" s="109">
        <v>139.43396226415095</v>
      </c>
      <c r="F39" s="29">
        <v>36</v>
      </c>
      <c r="G39" s="62" t="s">
        <v>500</v>
      </c>
      <c r="H39" s="65">
        <v>7</v>
      </c>
      <c r="I39" s="109">
        <v>75</v>
      </c>
      <c r="L39" s="89"/>
      <c r="M39" s="113"/>
    </row>
    <row r="40" spans="1:13" ht="15" customHeight="1" x14ac:dyDescent="0.25">
      <c r="A40" s="29">
        <v>17</v>
      </c>
      <c r="B40" s="62" t="s">
        <v>304</v>
      </c>
      <c r="C40" s="65">
        <v>529</v>
      </c>
      <c r="D40" s="109">
        <v>138.2882882882883</v>
      </c>
      <c r="F40" s="29">
        <v>37</v>
      </c>
      <c r="G40" s="62" t="s">
        <v>499</v>
      </c>
      <c r="H40" s="65">
        <v>120</v>
      </c>
      <c r="I40" s="109">
        <v>73.91304347826086</v>
      </c>
      <c r="L40" s="89"/>
      <c r="M40" s="113"/>
    </row>
    <row r="41" spans="1:13" ht="15" customHeight="1" x14ac:dyDescent="0.25">
      <c r="A41" s="29">
        <v>18</v>
      </c>
      <c r="B41" s="62" t="s">
        <v>329</v>
      </c>
      <c r="C41" s="65">
        <v>2991</v>
      </c>
      <c r="D41" s="109">
        <v>136.06945540647197</v>
      </c>
      <c r="F41" s="29">
        <v>38</v>
      </c>
      <c r="G41" s="62" t="s">
        <v>330</v>
      </c>
      <c r="H41" s="65">
        <v>2047</v>
      </c>
      <c r="I41" s="109">
        <v>70.725604670558795</v>
      </c>
      <c r="L41" s="89"/>
      <c r="M41" s="113"/>
    </row>
    <row r="42" spans="1:13" ht="15" customHeight="1" x14ac:dyDescent="0.25">
      <c r="A42" s="29">
        <v>19</v>
      </c>
      <c r="B42" s="62" t="s">
        <v>303</v>
      </c>
      <c r="C42" s="65">
        <v>16</v>
      </c>
      <c r="D42" s="109">
        <v>128.57142857142858</v>
      </c>
      <c r="F42" s="29">
        <v>39</v>
      </c>
      <c r="G42" s="62" t="s">
        <v>494</v>
      </c>
      <c r="H42" s="65">
        <v>178</v>
      </c>
      <c r="I42" s="109">
        <v>69.523809523809518</v>
      </c>
      <c r="L42" s="89"/>
      <c r="M42" s="113"/>
    </row>
    <row r="43" spans="1:13" ht="15" customHeight="1" x14ac:dyDescent="0.25">
      <c r="A43" s="29">
        <v>20</v>
      </c>
      <c r="B43" s="301" t="s">
        <v>338</v>
      </c>
      <c r="C43" s="65">
        <v>2166</v>
      </c>
      <c r="D43" s="109">
        <v>128.24025289778714</v>
      </c>
      <c r="F43" s="29">
        <v>40</v>
      </c>
      <c r="G43" s="301" t="s">
        <v>323</v>
      </c>
      <c r="H43" s="65">
        <v>74</v>
      </c>
      <c r="I43" s="109">
        <v>64.444444444444443</v>
      </c>
      <c r="L43" s="89"/>
      <c r="M43" s="113"/>
    </row>
    <row r="44" spans="1:13" s="30" customFormat="1" ht="12" customHeight="1" x14ac:dyDescent="0.2">
      <c r="A44" s="118" t="s">
        <v>1330</v>
      </c>
      <c r="B44" s="1081" t="s">
        <v>1406</v>
      </c>
      <c r="C44" s="1081"/>
      <c r="D44" s="1081"/>
      <c r="E44" s="1081"/>
      <c r="F44" s="1081"/>
      <c r="G44" s="1081"/>
      <c r="H44" s="1081"/>
      <c r="I44" s="1081"/>
      <c r="J44" s="1081"/>
      <c r="L44" s="114"/>
      <c r="M44" s="115"/>
    </row>
    <row r="45" spans="1:13" x14ac:dyDescent="0.25">
      <c r="A45" s="106"/>
      <c r="B45" s="106"/>
      <c r="C45" s="106"/>
      <c r="D45" s="106"/>
      <c r="E45" s="106"/>
      <c r="F45" s="106"/>
      <c r="G45" s="106"/>
      <c r="H45" s="106"/>
      <c r="I45" s="106"/>
      <c r="J45" s="106"/>
    </row>
    <row r="46" spans="1:13" s="6" customFormat="1" x14ac:dyDescent="0.25">
      <c r="A46" s="292" t="s">
        <v>1380</v>
      </c>
    </row>
    <row r="47" spans="1:13" s="6" customFormat="1" x14ac:dyDescent="0.25">
      <c r="A47" s="293" t="s">
        <v>1381</v>
      </c>
    </row>
    <row r="48" spans="1:13" s="6" customFormat="1" x14ac:dyDescent="0.25">
      <c r="A48" s="294" t="s">
        <v>1382</v>
      </c>
    </row>
    <row r="49" spans="9:9" x14ac:dyDescent="0.25">
      <c r="I49" s="303" t="s">
        <v>1425</v>
      </c>
    </row>
  </sheetData>
  <sortState ref="B21:D119">
    <sortCondition descending="1" ref="D21:D119"/>
  </sortState>
  <mergeCells count="2">
    <mergeCell ref="G3:I3"/>
    <mergeCell ref="B44:J44"/>
  </mergeCells>
  <hyperlinks>
    <hyperlink ref="I1" location="Index!A1" display="Back to Index"/>
    <hyperlink ref="I49" location="'Chart 2.6'!A1" display="Back to top"/>
  </hyperlinks>
  <pageMargins left="0.7" right="0.7" top="0.75" bottom="0.75" header="0.3" footer="0.3"/>
  <pageSetup paperSize="9" orientation="portrait" r:id="rId1"/>
  <drawing r:id="rId2"/>
  <tableParts count="2">
    <tablePart r:id="rId3"/>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H33" sqref="H33"/>
    </sheetView>
  </sheetViews>
  <sheetFormatPr defaultRowHeight="15" x14ac:dyDescent="0.25"/>
  <cols>
    <col min="1" max="1" width="5.140625" customWidth="1"/>
    <col min="2" max="2" width="10.85546875" customWidth="1"/>
    <col min="3" max="3" width="7.42578125" customWidth="1"/>
    <col min="4" max="4" width="32.140625" customWidth="1"/>
    <col min="5" max="5" width="12.5703125" customWidth="1"/>
    <col min="6" max="6" width="35.7109375" customWidth="1"/>
    <col min="7" max="7" width="9.5703125" customWidth="1"/>
    <col min="8" max="8" width="70.5703125" customWidth="1"/>
    <col min="9" max="9" width="9.5703125" customWidth="1"/>
    <col min="10" max="11" width="9.5703125" style="93" customWidth="1"/>
  </cols>
  <sheetData>
    <row r="1" spans="1:11" ht="15.75" customHeight="1" x14ac:dyDescent="0.3">
      <c r="A1" s="49" t="s">
        <v>1331</v>
      </c>
      <c r="G1" s="125" t="s">
        <v>1250</v>
      </c>
    </row>
    <row r="2" spans="1:11" ht="15.75" x14ac:dyDescent="0.25">
      <c r="A2" s="50" t="s">
        <v>1371</v>
      </c>
      <c r="B2" s="58"/>
      <c r="C2" s="50"/>
      <c r="D2" s="50"/>
      <c r="E2" s="50"/>
      <c r="F2" s="50"/>
      <c r="G2" s="50"/>
    </row>
    <row r="3" spans="1:11" ht="15" customHeight="1" x14ac:dyDescent="0.25">
      <c r="A3" s="58"/>
      <c r="B3" s="50"/>
      <c r="C3" s="50"/>
      <c r="D3" s="50"/>
      <c r="E3" s="50"/>
      <c r="F3" s="1030" t="s">
        <v>198</v>
      </c>
      <c r="G3" s="1030"/>
      <c r="J3" s="82" t="s">
        <v>460</v>
      </c>
      <c r="K3" s="82" t="s">
        <v>1099</v>
      </c>
    </row>
    <row r="4" spans="1:11" ht="14.25" customHeight="1" x14ac:dyDescent="0.25">
      <c r="J4" s="89" t="s">
        <v>312</v>
      </c>
      <c r="K4" s="120">
        <v>48</v>
      </c>
    </row>
    <row r="5" spans="1:11" ht="14.25" customHeight="1" x14ac:dyDescent="0.25">
      <c r="J5" s="89" t="s">
        <v>476</v>
      </c>
      <c r="K5" s="120">
        <v>46</v>
      </c>
    </row>
    <row r="6" spans="1:11" ht="14.25" customHeight="1" x14ac:dyDescent="0.25">
      <c r="J6" s="89" t="s">
        <v>308</v>
      </c>
      <c r="K6" s="120">
        <v>25</v>
      </c>
    </row>
    <row r="7" spans="1:11" ht="14.25" customHeight="1" x14ac:dyDescent="0.25">
      <c r="J7" s="89" t="s">
        <v>492</v>
      </c>
      <c r="K7" s="120">
        <v>22</v>
      </c>
    </row>
    <row r="8" spans="1:11" ht="14.25" customHeight="1" x14ac:dyDescent="0.25">
      <c r="J8" s="89" t="s">
        <v>477</v>
      </c>
      <c r="K8" s="120">
        <v>10</v>
      </c>
    </row>
    <row r="9" spans="1:11" ht="14.25" customHeight="1" x14ac:dyDescent="0.25">
      <c r="J9" s="89" t="s">
        <v>478</v>
      </c>
      <c r="K9" s="120">
        <v>10</v>
      </c>
    </row>
    <row r="10" spans="1:11" ht="14.25" customHeight="1" x14ac:dyDescent="0.25">
      <c r="J10" s="89"/>
      <c r="K10" s="120"/>
    </row>
    <row r="11" spans="1:11" ht="14.25" customHeight="1" x14ac:dyDescent="0.25">
      <c r="J11" s="89"/>
      <c r="K11" s="120"/>
    </row>
    <row r="12" spans="1:11" ht="14.25" customHeight="1" x14ac:dyDescent="0.25">
      <c r="J12" s="89"/>
      <c r="K12" s="120"/>
    </row>
    <row r="13" spans="1:11" ht="14.25" customHeight="1" x14ac:dyDescent="0.25">
      <c r="J13" s="89"/>
      <c r="K13" s="120"/>
    </row>
    <row r="14" spans="1:11" ht="14.25" customHeight="1" x14ac:dyDescent="0.25">
      <c r="J14" s="89"/>
      <c r="K14" s="120"/>
    </row>
    <row r="15" spans="1:11" ht="14.25" customHeight="1" x14ac:dyDescent="0.25">
      <c r="J15" s="89"/>
      <c r="K15" s="120"/>
    </row>
    <row r="16" spans="1:11" ht="14.25" customHeight="1" x14ac:dyDescent="0.25">
      <c r="J16" s="89"/>
      <c r="K16" s="120"/>
    </row>
    <row r="17" spans="1:11" ht="14.25" customHeight="1" x14ac:dyDescent="0.25">
      <c r="J17" s="89"/>
      <c r="K17" s="120"/>
    </row>
    <row r="18" spans="1:11" ht="18" customHeight="1" x14ac:dyDescent="0.25">
      <c r="J18" s="62"/>
      <c r="K18" s="65"/>
    </row>
    <row r="19" spans="1:11" ht="15.75" customHeight="1" x14ac:dyDescent="0.25">
      <c r="F19" s="82"/>
      <c r="G19" s="119"/>
      <c r="J19" s="62"/>
      <c r="K19" s="65"/>
    </row>
    <row r="20" spans="1:11" ht="15.75" customHeight="1" x14ac:dyDescent="0.25">
      <c r="F20" s="62"/>
      <c r="G20" s="65"/>
      <c r="J20" s="62"/>
      <c r="K20" s="65"/>
    </row>
    <row r="21" spans="1:11" ht="15.75" customHeight="1" x14ac:dyDescent="0.25">
      <c r="F21" s="62"/>
      <c r="G21" s="65"/>
      <c r="J21" s="62"/>
      <c r="K21" s="65"/>
    </row>
    <row r="22" spans="1:11" ht="48" customHeight="1" x14ac:dyDescent="0.25">
      <c r="C22" s="334" t="s">
        <v>183</v>
      </c>
      <c r="D22" s="335" t="s">
        <v>460</v>
      </c>
      <c r="E22" s="336" t="s">
        <v>1050</v>
      </c>
      <c r="F22" s="62"/>
      <c r="G22" s="65"/>
      <c r="J22" s="62"/>
      <c r="K22" s="65"/>
    </row>
    <row r="23" spans="1:11" ht="15.75" customHeight="1" x14ac:dyDescent="0.25">
      <c r="C23" s="333">
        <v>1</v>
      </c>
      <c r="D23" s="71" t="s">
        <v>312</v>
      </c>
      <c r="E23" s="102">
        <v>48</v>
      </c>
      <c r="F23" s="62"/>
      <c r="G23" s="65"/>
      <c r="J23" s="62"/>
      <c r="K23" s="65"/>
    </row>
    <row r="24" spans="1:11" ht="15.75" customHeight="1" x14ac:dyDescent="0.25">
      <c r="C24" s="29">
        <v>2</v>
      </c>
      <c r="D24" s="62" t="s">
        <v>476</v>
      </c>
      <c r="E24" s="65">
        <v>46</v>
      </c>
      <c r="F24" s="62"/>
      <c r="G24" s="65"/>
      <c r="J24" s="62"/>
      <c r="K24" s="65"/>
    </row>
    <row r="25" spans="1:11" ht="15.75" customHeight="1" x14ac:dyDescent="0.25">
      <c r="C25" s="29">
        <v>3</v>
      </c>
      <c r="D25" s="62" t="s">
        <v>308</v>
      </c>
      <c r="E25" s="65">
        <v>25</v>
      </c>
      <c r="F25" s="62"/>
      <c r="G25" s="65"/>
      <c r="J25" s="62"/>
      <c r="K25" s="65"/>
    </row>
    <row r="26" spans="1:11" ht="15.75" customHeight="1" x14ac:dyDescent="0.25">
      <c r="C26" s="29">
        <v>4</v>
      </c>
      <c r="D26" s="62" t="s">
        <v>492</v>
      </c>
      <c r="E26" s="65">
        <v>22</v>
      </c>
      <c r="F26" s="62"/>
      <c r="G26" s="65"/>
      <c r="J26" s="62"/>
      <c r="K26" s="65"/>
    </row>
    <row r="27" spans="1:11" ht="15.75" customHeight="1" x14ac:dyDescent="0.25">
      <c r="C27" s="29">
        <v>5</v>
      </c>
      <c r="D27" s="62" t="s">
        <v>477</v>
      </c>
      <c r="E27" s="65">
        <v>10</v>
      </c>
      <c r="F27" s="62"/>
      <c r="G27" s="65"/>
      <c r="J27" s="62"/>
      <c r="K27" s="65"/>
    </row>
    <row r="28" spans="1:11" ht="15.75" customHeight="1" x14ac:dyDescent="0.25">
      <c r="C28" s="29">
        <v>6</v>
      </c>
      <c r="D28" s="301" t="s">
        <v>478</v>
      </c>
      <c r="E28" s="65">
        <v>10</v>
      </c>
      <c r="F28" s="62"/>
      <c r="G28" s="65"/>
      <c r="J28" s="62"/>
      <c r="K28" s="65"/>
    </row>
    <row r="29" spans="1:11" ht="15.75" customHeight="1" x14ac:dyDescent="0.25">
      <c r="C29" s="29"/>
      <c r="D29" s="62"/>
      <c r="E29" s="65"/>
      <c r="F29" s="62"/>
      <c r="G29" s="65"/>
    </row>
    <row r="30" spans="1:11" s="6" customFormat="1" x14ac:dyDescent="0.25">
      <c r="A30" s="292" t="s">
        <v>1380</v>
      </c>
    </row>
    <row r="31" spans="1:11" s="6" customFormat="1" x14ac:dyDescent="0.25">
      <c r="A31" s="293" t="s">
        <v>1381</v>
      </c>
    </row>
    <row r="32" spans="1:11" s="6" customFormat="1" x14ac:dyDescent="0.25">
      <c r="A32" s="294" t="s">
        <v>1382</v>
      </c>
    </row>
    <row r="33" spans="3:7" ht="15.75" customHeight="1" x14ac:dyDescent="0.25">
      <c r="C33" s="29"/>
      <c r="D33" s="62"/>
      <c r="E33" s="65"/>
      <c r="F33" s="62"/>
      <c r="G33" s="65"/>
    </row>
    <row r="34" spans="3:7" x14ac:dyDescent="0.25">
      <c r="C34" s="29"/>
      <c r="D34" s="62"/>
      <c r="E34" s="65"/>
    </row>
    <row r="35" spans="3:7" x14ac:dyDescent="0.25">
      <c r="C35" s="29"/>
      <c r="D35" s="62"/>
      <c r="E35" s="65"/>
    </row>
    <row r="36" spans="3:7" x14ac:dyDescent="0.25">
      <c r="C36" s="29"/>
      <c r="D36" s="62"/>
      <c r="E36" s="65"/>
    </row>
  </sheetData>
  <sheetProtection password="CCCF" sheet="1" objects="1" scenarios="1"/>
  <sortState ref="A20:C47">
    <sortCondition descending="1" ref="C20:C47"/>
  </sortState>
  <mergeCells count="1">
    <mergeCell ref="F3:G3"/>
  </mergeCells>
  <hyperlinks>
    <hyperlink ref="G1" location="Index!A1" display="Back to Index"/>
  </hyperlinks>
  <pageMargins left="0.7" right="0.7" top="0.75" bottom="0.75" header="0.3" footer="0.3"/>
  <drawing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activeCell="H13" sqref="H13"/>
    </sheetView>
  </sheetViews>
  <sheetFormatPr defaultRowHeight="15" x14ac:dyDescent="0.25"/>
  <cols>
    <col min="1" max="1" width="4" customWidth="1"/>
    <col min="2" max="2" width="11" customWidth="1"/>
    <col min="3" max="3" width="7.42578125" customWidth="1"/>
    <col min="4" max="4" width="31" customWidth="1"/>
    <col min="5" max="5" width="19" customWidth="1"/>
    <col min="6" max="6" width="23.5703125" customWidth="1"/>
    <col min="7" max="7" width="34.5703125" customWidth="1"/>
    <col min="8" max="8" width="69.85546875" customWidth="1"/>
    <col min="9" max="9" width="31.7109375" style="82" customWidth="1"/>
    <col min="10" max="10" width="9.140625" style="82"/>
  </cols>
  <sheetData>
    <row r="1" spans="1:10" ht="18.75" x14ac:dyDescent="0.3">
      <c r="A1" s="49" t="s">
        <v>1128</v>
      </c>
      <c r="G1" s="125" t="s">
        <v>1250</v>
      </c>
    </row>
    <row r="2" spans="1:10" ht="15.75" x14ac:dyDescent="0.25">
      <c r="A2" s="50" t="s">
        <v>530</v>
      </c>
      <c r="B2" s="50"/>
      <c r="C2" s="50"/>
      <c r="D2" s="50"/>
      <c r="E2" s="50"/>
      <c r="F2" s="50"/>
      <c r="G2" s="50"/>
    </row>
    <row r="3" spans="1:10" ht="15.75" x14ac:dyDescent="0.25">
      <c r="A3" s="50"/>
      <c r="B3" s="50"/>
      <c r="C3" s="50"/>
      <c r="D3" s="1030" t="s">
        <v>198</v>
      </c>
      <c r="E3" s="1030"/>
      <c r="F3" s="1030"/>
      <c r="G3" s="1030"/>
    </row>
    <row r="10" spans="1:10" x14ac:dyDescent="0.25">
      <c r="I10" s="82" t="s">
        <v>1100</v>
      </c>
      <c r="J10" s="82" t="s">
        <v>1101</v>
      </c>
    </row>
    <row r="11" spans="1:10" ht="12.75" customHeight="1" x14ac:dyDescent="0.25">
      <c r="A11" s="6"/>
      <c r="I11" s="80" t="s">
        <v>526</v>
      </c>
      <c r="J11" s="112">
        <v>5.7755517295351391</v>
      </c>
    </row>
    <row r="12" spans="1:10" x14ac:dyDescent="0.25">
      <c r="I12" s="80" t="s">
        <v>525</v>
      </c>
      <c r="J12" s="112">
        <v>2.6207511455737369</v>
      </c>
    </row>
    <row r="20" spans="1:6" ht="27.75" x14ac:dyDescent="0.25">
      <c r="C20" s="330" t="s">
        <v>183</v>
      </c>
      <c r="D20" s="331" t="s">
        <v>527</v>
      </c>
      <c r="E20" s="332" t="s">
        <v>528</v>
      </c>
      <c r="F20" s="332" t="s">
        <v>529</v>
      </c>
    </row>
    <row r="21" spans="1:6" ht="17.25" customHeight="1" x14ac:dyDescent="0.25">
      <c r="C21" s="108">
        <v>1</v>
      </c>
      <c r="D21" s="71" t="s">
        <v>526</v>
      </c>
      <c r="E21" s="83">
        <v>5166</v>
      </c>
      <c r="F21" s="103">
        <v>5.7755517295351391</v>
      </c>
    </row>
    <row r="22" spans="1:6" ht="17.25" customHeight="1" x14ac:dyDescent="0.25">
      <c r="C22" s="312">
        <v>2</v>
      </c>
      <c r="D22" s="301" t="s">
        <v>525</v>
      </c>
      <c r="E22" s="63">
        <v>3586</v>
      </c>
      <c r="F22" s="104">
        <v>2.6207511455737369</v>
      </c>
    </row>
    <row r="24" spans="1:6" s="6" customFormat="1" x14ac:dyDescent="0.25">
      <c r="A24" s="292" t="s">
        <v>1380</v>
      </c>
    </row>
    <row r="25" spans="1:6" s="6" customFormat="1" x14ac:dyDescent="0.25">
      <c r="A25" s="293" t="s">
        <v>1381</v>
      </c>
    </row>
    <row r="26" spans="1:6" s="6" customFormat="1" x14ac:dyDescent="0.25">
      <c r="A26" s="294" t="s">
        <v>1382</v>
      </c>
    </row>
  </sheetData>
  <sheetProtection password="CCCF" sheet="1" objects="1" scenarios="1"/>
  <mergeCells count="1">
    <mergeCell ref="D3:G3"/>
  </mergeCells>
  <hyperlinks>
    <hyperlink ref="G1" location="Index!A1" display="Back to Index"/>
  </hyperlinks>
  <pageMargins left="0.7" right="0.7" top="0.75" bottom="0.75" header="0.3" footer="0.3"/>
  <drawing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election activeCell="H50" sqref="H50"/>
    </sheetView>
  </sheetViews>
  <sheetFormatPr defaultRowHeight="15" x14ac:dyDescent="0.25"/>
  <cols>
    <col min="1" max="1" width="14.42578125" customWidth="1"/>
    <col min="2" max="2" width="7.42578125" customWidth="1"/>
    <col min="3" max="3" width="27.28515625" customWidth="1"/>
    <col min="4" max="4" width="13.85546875" customWidth="1"/>
    <col min="5" max="5" width="21.42578125" customWidth="1"/>
    <col min="6" max="6" width="12.140625" customWidth="1"/>
    <col min="7" max="7" width="12.28515625" customWidth="1"/>
    <col min="8" max="8" width="86" customWidth="1"/>
    <col min="9" max="9" width="45.85546875" style="82" customWidth="1"/>
    <col min="10" max="10" width="9.140625" style="82"/>
  </cols>
  <sheetData>
    <row r="1" spans="1:10" ht="18.75" x14ac:dyDescent="0.3">
      <c r="A1" s="49" t="s">
        <v>1136</v>
      </c>
      <c r="G1" s="125" t="s">
        <v>1250</v>
      </c>
    </row>
    <row r="2" spans="1:10" ht="15.75" x14ac:dyDescent="0.25">
      <c r="A2" s="50" t="s">
        <v>653</v>
      </c>
      <c r="B2" s="14"/>
      <c r="C2" s="10"/>
      <c r="D2" s="10"/>
      <c r="E2" s="10"/>
      <c r="F2" s="10"/>
      <c r="G2" s="10"/>
      <c r="I2" s="82" t="s">
        <v>585</v>
      </c>
      <c r="J2" s="82" t="s">
        <v>523</v>
      </c>
    </row>
    <row r="3" spans="1:10" x14ac:dyDescent="0.25">
      <c r="A3" s="14"/>
      <c r="B3" s="10"/>
      <c r="C3" s="16"/>
      <c r="D3" s="14"/>
      <c r="E3" s="16"/>
      <c r="F3" s="16"/>
      <c r="G3" s="16" t="s">
        <v>191</v>
      </c>
      <c r="I3" s="89" t="s">
        <v>620</v>
      </c>
      <c r="J3" s="112">
        <v>184.21052631578948</v>
      </c>
    </row>
    <row r="4" spans="1:10" x14ac:dyDescent="0.25">
      <c r="I4" s="89" t="s">
        <v>549</v>
      </c>
      <c r="J4" s="112">
        <v>159.42622950819671</v>
      </c>
    </row>
    <row r="5" spans="1:10" x14ac:dyDescent="0.25">
      <c r="I5" s="80" t="s">
        <v>546</v>
      </c>
      <c r="J5" s="146">
        <v>117.63270286760219</v>
      </c>
    </row>
    <row r="6" spans="1:10" x14ac:dyDescent="0.25">
      <c r="I6" s="89" t="s">
        <v>595</v>
      </c>
      <c r="J6" s="112">
        <v>70</v>
      </c>
    </row>
    <row r="7" spans="1:10" x14ac:dyDescent="0.25">
      <c r="I7" s="147" t="s">
        <v>569</v>
      </c>
      <c r="J7" s="141">
        <v>67.346938775510196</v>
      </c>
    </row>
    <row r="8" spans="1:10" x14ac:dyDescent="0.25">
      <c r="I8" s="80" t="s">
        <v>547</v>
      </c>
      <c r="J8" s="146">
        <v>46.943919344675486</v>
      </c>
    </row>
    <row r="9" spans="1:10" x14ac:dyDescent="0.25">
      <c r="I9" s="89" t="s">
        <v>600</v>
      </c>
      <c r="J9" s="112">
        <v>37.837837837837839</v>
      </c>
    </row>
    <row r="10" spans="1:10" x14ac:dyDescent="0.25">
      <c r="I10" s="89" t="s">
        <v>601</v>
      </c>
      <c r="J10" s="112">
        <v>35</v>
      </c>
    </row>
    <row r="11" spans="1:10" x14ac:dyDescent="0.25">
      <c r="I11" s="89" t="s">
        <v>594</v>
      </c>
      <c r="J11" s="112">
        <v>33.333333333333329</v>
      </c>
    </row>
    <row r="12" spans="1:10" x14ac:dyDescent="0.25">
      <c r="I12" s="89" t="s">
        <v>617</v>
      </c>
      <c r="J12" s="112">
        <v>33.050847457627121</v>
      </c>
    </row>
    <row r="13" spans="1:10" x14ac:dyDescent="0.25">
      <c r="I13" s="89" t="s">
        <v>544</v>
      </c>
      <c r="J13" s="112">
        <v>26.883910386965375</v>
      </c>
    </row>
    <row r="14" spans="1:10" x14ac:dyDescent="0.25">
      <c r="I14" s="80" t="s">
        <v>537</v>
      </c>
      <c r="J14" s="146">
        <v>23.542175210197993</v>
      </c>
    </row>
    <row r="15" spans="1:10" x14ac:dyDescent="0.25">
      <c r="I15" s="80" t="s">
        <v>1135</v>
      </c>
      <c r="J15" s="146">
        <v>21.2</v>
      </c>
    </row>
    <row r="16" spans="1:10" x14ac:dyDescent="0.25">
      <c r="I16" s="147" t="s">
        <v>572</v>
      </c>
      <c r="J16" s="141">
        <v>20.707506471095773</v>
      </c>
    </row>
    <row r="17" spans="2:10" x14ac:dyDescent="0.25">
      <c r="I17" s="147" t="s">
        <v>577</v>
      </c>
      <c r="J17" s="141">
        <v>18.181818181818183</v>
      </c>
    </row>
    <row r="18" spans="2:10" x14ac:dyDescent="0.25">
      <c r="I18" s="89" t="s">
        <v>540</v>
      </c>
      <c r="J18" s="112">
        <v>17.647058823529413</v>
      </c>
    </row>
    <row r="19" spans="2:10" x14ac:dyDescent="0.25">
      <c r="I19" s="89" t="s">
        <v>562</v>
      </c>
      <c r="J19" s="112">
        <v>17.647058823529413</v>
      </c>
    </row>
    <row r="20" spans="2:10" x14ac:dyDescent="0.25">
      <c r="I20" s="89" t="s">
        <v>639</v>
      </c>
      <c r="J20" s="112">
        <v>15.384615384615385</v>
      </c>
    </row>
    <row r="21" spans="2:10" x14ac:dyDescent="0.25">
      <c r="I21" s="148" t="s">
        <v>583</v>
      </c>
      <c r="J21" s="141">
        <v>15.196998123827393</v>
      </c>
    </row>
    <row r="22" spans="2:10" ht="27.75" x14ac:dyDescent="0.25">
      <c r="B22" s="313" t="s">
        <v>183</v>
      </c>
      <c r="C22" s="319" t="s">
        <v>1467</v>
      </c>
      <c r="D22" s="320" t="s">
        <v>184</v>
      </c>
      <c r="E22" s="320" t="s">
        <v>523</v>
      </c>
    </row>
    <row r="23" spans="2:10" x14ac:dyDescent="0.25">
      <c r="B23" s="108">
        <v>1</v>
      </c>
      <c r="C23" s="87" t="s">
        <v>620</v>
      </c>
      <c r="D23" s="83">
        <v>54</v>
      </c>
      <c r="E23" s="103">
        <v>184.21052631578948</v>
      </c>
    </row>
    <row r="24" spans="2:10" x14ac:dyDescent="0.25">
      <c r="B24" s="93">
        <v>2</v>
      </c>
      <c r="C24" s="88" t="s">
        <v>549</v>
      </c>
      <c r="D24" s="63">
        <v>633</v>
      </c>
      <c r="E24" s="104">
        <v>159.42622950819671</v>
      </c>
    </row>
    <row r="25" spans="2:10" x14ac:dyDescent="0.25">
      <c r="B25" s="93">
        <v>3</v>
      </c>
      <c r="C25" s="62" t="s">
        <v>546</v>
      </c>
      <c r="D25" s="63">
        <v>3567</v>
      </c>
      <c r="E25" s="337">
        <v>117.63270286760219</v>
      </c>
    </row>
    <row r="26" spans="2:10" x14ac:dyDescent="0.25">
      <c r="B26" s="93">
        <v>4</v>
      </c>
      <c r="C26" s="62" t="s">
        <v>595</v>
      </c>
      <c r="D26" s="63">
        <v>136</v>
      </c>
      <c r="E26" s="337">
        <v>70</v>
      </c>
    </row>
    <row r="27" spans="2:10" x14ac:dyDescent="0.25">
      <c r="B27" s="93">
        <v>5</v>
      </c>
      <c r="C27" s="135" t="s">
        <v>569</v>
      </c>
      <c r="D27" s="286">
        <v>164</v>
      </c>
      <c r="E27" s="275">
        <v>67.346938775510196</v>
      </c>
    </row>
    <row r="28" spans="2:10" x14ac:dyDescent="0.25">
      <c r="B28" s="93">
        <v>6</v>
      </c>
      <c r="C28" s="62" t="s">
        <v>547</v>
      </c>
      <c r="D28" s="63">
        <v>2332</v>
      </c>
      <c r="E28" s="337">
        <v>46.943919344675486</v>
      </c>
    </row>
    <row r="29" spans="2:10" x14ac:dyDescent="0.25">
      <c r="B29" s="93">
        <v>7</v>
      </c>
      <c r="C29" s="62" t="s">
        <v>600</v>
      </c>
      <c r="D29" s="63">
        <v>51</v>
      </c>
      <c r="E29" s="337">
        <v>37.837837837837839</v>
      </c>
    </row>
    <row r="30" spans="2:10" x14ac:dyDescent="0.25">
      <c r="B30" s="93">
        <v>8</v>
      </c>
      <c r="C30" s="62" t="s">
        <v>601</v>
      </c>
      <c r="D30" s="63">
        <v>54</v>
      </c>
      <c r="E30" s="337">
        <v>35</v>
      </c>
    </row>
    <row r="31" spans="2:10" x14ac:dyDescent="0.25">
      <c r="B31" s="93">
        <v>9</v>
      </c>
      <c r="C31" s="62" t="s">
        <v>594</v>
      </c>
      <c r="D31" s="63">
        <v>20</v>
      </c>
      <c r="E31" s="337">
        <v>33.333333333333329</v>
      </c>
    </row>
    <row r="32" spans="2:10" x14ac:dyDescent="0.25">
      <c r="B32" s="93">
        <v>10</v>
      </c>
      <c r="C32" s="62" t="s">
        <v>617</v>
      </c>
      <c r="D32" s="63">
        <v>157</v>
      </c>
      <c r="E32" s="337">
        <v>33.050847457627121</v>
      </c>
    </row>
    <row r="33" spans="1:5" x14ac:dyDescent="0.25">
      <c r="B33" s="93">
        <v>11</v>
      </c>
      <c r="C33" s="62" t="s">
        <v>544</v>
      </c>
      <c r="D33" s="63">
        <v>623</v>
      </c>
      <c r="E33" s="337">
        <v>26.883910386965375</v>
      </c>
    </row>
    <row r="34" spans="1:5" x14ac:dyDescent="0.25">
      <c r="B34" s="93">
        <v>12</v>
      </c>
      <c r="C34" s="62" t="s">
        <v>537</v>
      </c>
      <c r="D34" s="63">
        <v>4555</v>
      </c>
      <c r="E34" s="337">
        <v>23.542175210197993</v>
      </c>
    </row>
    <row r="35" spans="1:5" x14ac:dyDescent="0.25">
      <c r="B35" s="93">
        <v>13</v>
      </c>
      <c r="C35" s="135" t="s">
        <v>576</v>
      </c>
      <c r="D35" s="286">
        <v>143</v>
      </c>
      <c r="E35" s="275">
        <v>21.1864406779661</v>
      </c>
    </row>
    <row r="36" spans="1:5" x14ac:dyDescent="0.25">
      <c r="B36" s="93">
        <v>14</v>
      </c>
      <c r="C36" s="135" t="s">
        <v>572</v>
      </c>
      <c r="D36" s="286">
        <v>2798</v>
      </c>
      <c r="E36" s="275">
        <v>20.707506471095773</v>
      </c>
    </row>
    <row r="37" spans="1:5" ht="16.5" customHeight="1" x14ac:dyDescent="0.25">
      <c r="B37" s="93">
        <v>15</v>
      </c>
      <c r="C37" s="135" t="s">
        <v>577</v>
      </c>
      <c r="D37" s="286">
        <v>13</v>
      </c>
      <c r="E37" s="275">
        <v>18.181818181818183</v>
      </c>
    </row>
    <row r="38" spans="1:5" x14ac:dyDescent="0.25">
      <c r="B38" s="93">
        <v>16</v>
      </c>
      <c r="C38" s="88" t="s">
        <v>540</v>
      </c>
      <c r="D38" s="63">
        <v>20</v>
      </c>
      <c r="E38" s="104">
        <v>17.647058823529413</v>
      </c>
    </row>
    <row r="39" spans="1:5" x14ac:dyDescent="0.25">
      <c r="B39" s="93">
        <v>17</v>
      </c>
      <c r="C39" s="88" t="s">
        <v>562</v>
      </c>
      <c r="D39" s="63">
        <v>40</v>
      </c>
      <c r="E39" s="104">
        <v>17.647058823529413</v>
      </c>
    </row>
    <row r="40" spans="1:5" x14ac:dyDescent="0.25">
      <c r="B40" s="93">
        <v>18</v>
      </c>
      <c r="C40" s="88" t="s">
        <v>639</v>
      </c>
      <c r="D40" s="63">
        <v>15</v>
      </c>
      <c r="E40" s="104">
        <v>15.384615384615385</v>
      </c>
    </row>
    <row r="41" spans="1:5" ht="15" customHeight="1" x14ac:dyDescent="0.25">
      <c r="B41" s="93">
        <v>19</v>
      </c>
      <c r="C41" s="318" t="s">
        <v>583</v>
      </c>
      <c r="D41" s="286">
        <v>614</v>
      </c>
      <c r="E41" s="275">
        <v>15.196998123827393</v>
      </c>
    </row>
    <row r="42" spans="1:5" x14ac:dyDescent="0.25">
      <c r="B42" s="152" t="s">
        <v>654</v>
      </c>
      <c r="C42" s="1082" t="s">
        <v>656</v>
      </c>
      <c r="D42" s="1082"/>
      <c r="E42" s="1082"/>
    </row>
    <row r="43" spans="1:5" x14ac:dyDescent="0.25">
      <c r="B43" s="152"/>
      <c r="C43" s="204" t="s">
        <v>655</v>
      </c>
      <c r="D43" s="204"/>
      <c r="E43" s="204"/>
    </row>
    <row r="44" spans="1:5" x14ac:dyDescent="0.25">
      <c r="B44" s="152"/>
      <c r="C44" s="204"/>
      <c r="D44" s="204"/>
      <c r="E44" s="204"/>
    </row>
    <row r="46" spans="1:5" s="6" customFormat="1" x14ac:dyDescent="0.25">
      <c r="A46" s="292" t="s">
        <v>1380</v>
      </c>
    </row>
    <row r="47" spans="1:5" s="6" customFormat="1" x14ac:dyDescent="0.25">
      <c r="A47" s="293" t="s">
        <v>1381</v>
      </c>
    </row>
    <row r="48" spans="1:5" s="6" customFormat="1" x14ac:dyDescent="0.25">
      <c r="A48" s="294" t="s">
        <v>1382</v>
      </c>
    </row>
    <row r="50" spans="7:7" x14ac:dyDescent="0.25">
      <c r="G50" s="303" t="s">
        <v>1425</v>
      </c>
    </row>
  </sheetData>
  <sortState ref="C16:E128">
    <sortCondition descending="1" ref="E16:E128"/>
  </sortState>
  <mergeCells count="1">
    <mergeCell ref="C42:E42"/>
  </mergeCells>
  <hyperlinks>
    <hyperlink ref="G1" location="Index!A1" display="Back to Index"/>
    <hyperlink ref="G50" location="'Chart 2.9'!A1" display="Back to top"/>
  </hyperlinks>
  <pageMargins left="0.7" right="0.7" top="0.75" bottom="0.75" header="0.3" footer="0.3"/>
  <drawing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showGridLines="0" workbookViewId="0"/>
  </sheetViews>
  <sheetFormatPr defaultRowHeight="15" x14ac:dyDescent="0.25"/>
  <sheetData>
    <row r="1" spans="1:15" ht="18.75" x14ac:dyDescent="0.3">
      <c r="A1" s="49" t="s">
        <v>1376</v>
      </c>
      <c r="O1" s="125" t="s">
        <v>1250</v>
      </c>
    </row>
    <row r="2" spans="1:15" ht="15.75" x14ac:dyDescent="0.25">
      <c r="A2" s="50" t="s">
        <v>1175</v>
      </c>
      <c r="B2" s="50"/>
      <c r="C2" s="50"/>
      <c r="D2" s="50"/>
      <c r="E2" s="50"/>
      <c r="F2" s="50"/>
      <c r="G2" s="50"/>
      <c r="H2" s="50"/>
      <c r="I2" s="50"/>
      <c r="J2" s="50"/>
      <c r="K2" s="50"/>
      <c r="L2" s="50"/>
      <c r="M2" s="50"/>
      <c r="N2" s="14"/>
      <c r="O2" s="14"/>
    </row>
    <row r="3" spans="1:15" ht="15.75" x14ac:dyDescent="0.25">
      <c r="A3" s="50"/>
      <c r="B3" s="50"/>
      <c r="C3" s="50"/>
      <c r="D3" s="50"/>
      <c r="E3" s="50"/>
      <c r="F3" s="50"/>
      <c r="G3" s="50"/>
      <c r="H3" s="50"/>
      <c r="I3" s="1030" t="s">
        <v>184</v>
      </c>
      <c r="J3" s="1030"/>
      <c r="K3" s="1030"/>
      <c r="L3" s="1030"/>
      <c r="M3" s="1030"/>
      <c r="N3" s="1030"/>
      <c r="O3" s="1030"/>
    </row>
    <row r="5" spans="1:15" x14ac:dyDescent="0.25">
      <c r="A5" t="s">
        <v>1168</v>
      </c>
      <c r="I5" t="s">
        <v>1169</v>
      </c>
    </row>
    <row r="27" spans="1:9" x14ac:dyDescent="0.25">
      <c r="A27" t="s">
        <v>1170</v>
      </c>
      <c r="I27" t="s">
        <v>1173</v>
      </c>
    </row>
    <row r="49" spans="1:9" x14ac:dyDescent="0.25">
      <c r="A49" t="s">
        <v>1171</v>
      </c>
      <c r="I49" t="s">
        <v>1172</v>
      </c>
    </row>
    <row r="72" spans="1:15" s="6" customFormat="1" x14ac:dyDescent="0.25">
      <c r="A72" s="293" t="s">
        <v>1384</v>
      </c>
    </row>
    <row r="73" spans="1:15" s="6" customFormat="1" x14ac:dyDescent="0.25">
      <c r="A73" s="294" t="s">
        <v>1382</v>
      </c>
    </row>
    <row r="74" spans="1:15" x14ac:dyDescent="0.25">
      <c r="O74" s="124" t="s">
        <v>1425</v>
      </c>
    </row>
  </sheetData>
  <sheetProtection password="CCCF" sheet="1" objects="1" scenarios="1"/>
  <mergeCells count="1">
    <mergeCell ref="I3:O3"/>
  </mergeCells>
  <hyperlinks>
    <hyperlink ref="O1" location="Index!A1" display="Back to Index"/>
    <hyperlink ref="O74" location="'Pyramid 3.1'!A1" display="Back to top"/>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8"/>
  <sheetViews>
    <sheetView showGridLines="0" workbookViewId="0">
      <selection activeCell="O1" sqref="O1"/>
    </sheetView>
  </sheetViews>
  <sheetFormatPr defaultRowHeight="15" x14ac:dyDescent="0.25"/>
  <cols>
    <col min="16" max="16" width="39.7109375" customWidth="1"/>
  </cols>
  <sheetData>
    <row r="1" spans="1:15" ht="18.75" x14ac:dyDescent="0.3">
      <c r="A1" s="49" t="s">
        <v>1377</v>
      </c>
      <c r="O1" s="125" t="s">
        <v>1250</v>
      </c>
    </row>
    <row r="2" spans="1:15" ht="15.75" x14ac:dyDescent="0.25">
      <c r="A2" s="50" t="s">
        <v>1174</v>
      </c>
      <c r="B2" s="50"/>
      <c r="C2" s="50"/>
      <c r="D2" s="50"/>
      <c r="E2" s="50"/>
      <c r="F2" s="50"/>
      <c r="G2" s="50"/>
      <c r="H2" s="50"/>
      <c r="I2" s="50"/>
      <c r="J2" s="50"/>
      <c r="K2" s="50"/>
      <c r="L2" s="50"/>
      <c r="M2" s="50"/>
      <c r="N2" s="14"/>
      <c r="O2" s="14"/>
    </row>
    <row r="3" spans="1:15" ht="15.75" x14ac:dyDescent="0.25">
      <c r="A3" s="50"/>
      <c r="B3" s="50"/>
      <c r="C3" s="50"/>
      <c r="D3" s="50"/>
      <c r="E3" s="50"/>
      <c r="F3" s="50"/>
      <c r="G3" s="50"/>
      <c r="H3" s="50"/>
      <c r="I3" s="1030" t="s">
        <v>184</v>
      </c>
      <c r="J3" s="1030"/>
      <c r="K3" s="1030"/>
      <c r="L3" s="1030"/>
      <c r="M3" s="1030"/>
      <c r="N3" s="1030"/>
      <c r="O3" s="1030"/>
    </row>
    <row r="5" spans="1:15" x14ac:dyDescent="0.25">
      <c r="A5" t="s">
        <v>1176</v>
      </c>
      <c r="I5" t="s">
        <v>1177</v>
      </c>
    </row>
    <row r="28" spans="1:9" x14ac:dyDescent="0.25">
      <c r="A28" t="s">
        <v>1178</v>
      </c>
      <c r="I28" t="s">
        <v>1179</v>
      </c>
    </row>
    <row r="51" spans="1:9" x14ac:dyDescent="0.25">
      <c r="A51" t="s">
        <v>1180</v>
      </c>
      <c r="I51" t="s">
        <v>1181</v>
      </c>
    </row>
    <row r="74" spans="1:9" x14ac:dyDescent="0.25">
      <c r="A74" t="s">
        <v>1182</v>
      </c>
      <c r="I74" t="s">
        <v>1183</v>
      </c>
    </row>
    <row r="97" spans="1:9" x14ac:dyDescent="0.25">
      <c r="A97" t="s">
        <v>1184</v>
      </c>
      <c r="I97" t="s">
        <v>1185</v>
      </c>
    </row>
    <row r="120" spans="1:9" x14ac:dyDescent="0.25">
      <c r="A120" t="s">
        <v>1186</v>
      </c>
      <c r="I120" t="s">
        <v>1187</v>
      </c>
    </row>
    <row r="143" spans="1:9" x14ac:dyDescent="0.25">
      <c r="A143" t="s">
        <v>1188</v>
      </c>
      <c r="I143" t="s">
        <v>1189</v>
      </c>
    </row>
    <row r="166" spans="1:9" x14ac:dyDescent="0.25">
      <c r="A166" t="s">
        <v>1190</v>
      </c>
      <c r="I166" t="s">
        <v>1191</v>
      </c>
    </row>
    <row r="189" spans="1:9" x14ac:dyDescent="0.25">
      <c r="A189" t="s">
        <v>1192</v>
      </c>
      <c r="I189" t="s">
        <v>1193</v>
      </c>
    </row>
    <row r="212" spans="1:9" x14ac:dyDescent="0.25">
      <c r="A212" t="s">
        <v>1194</v>
      </c>
      <c r="I212" t="s">
        <v>1195</v>
      </c>
    </row>
    <row r="235" spans="1:9" x14ac:dyDescent="0.25">
      <c r="A235" t="s">
        <v>1196</v>
      </c>
      <c r="I235" t="s">
        <v>1197</v>
      </c>
    </row>
    <row r="258" spans="1:9" x14ac:dyDescent="0.25">
      <c r="A258" t="s">
        <v>1198</v>
      </c>
      <c r="I258" t="s">
        <v>1199</v>
      </c>
    </row>
    <row r="281" spans="1:9" x14ac:dyDescent="0.25">
      <c r="A281" t="s">
        <v>1200</v>
      </c>
      <c r="I281" t="s">
        <v>1201</v>
      </c>
    </row>
    <row r="304" spans="1:9" x14ac:dyDescent="0.25">
      <c r="A304" t="s">
        <v>1202</v>
      </c>
      <c r="I304" t="s">
        <v>1203</v>
      </c>
    </row>
    <row r="327" spans="1:9" x14ac:dyDescent="0.25">
      <c r="A327" t="s">
        <v>1204</v>
      </c>
      <c r="I327" t="s">
        <v>1205</v>
      </c>
    </row>
    <row r="350" spans="1:9" x14ac:dyDescent="0.25">
      <c r="A350" t="s">
        <v>1206</v>
      </c>
      <c r="I350" t="s">
        <v>1207</v>
      </c>
    </row>
    <row r="373" spans="1:9" x14ac:dyDescent="0.25">
      <c r="A373" t="s">
        <v>1208</v>
      </c>
      <c r="I373" t="s">
        <v>1209</v>
      </c>
    </row>
    <row r="396" spans="1:15" s="6" customFormat="1" x14ac:dyDescent="0.25">
      <c r="A396" s="293" t="s">
        <v>1384</v>
      </c>
    </row>
    <row r="397" spans="1:15" s="6" customFormat="1" x14ac:dyDescent="0.25">
      <c r="A397" s="294" t="s">
        <v>1382</v>
      </c>
    </row>
    <row r="398" spans="1:15" x14ac:dyDescent="0.25">
      <c r="O398" s="124" t="s">
        <v>1425</v>
      </c>
    </row>
  </sheetData>
  <sheetProtection password="CCCF" sheet="1" objects="1" scenarios="1"/>
  <mergeCells count="1">
    <mergeCell ref="I3:O3"/>
  </mergeCells>
  <hyperlinks>
    <hyperlink ref="O1" location="Index!A1" display="Back to Index"/>
    <hyperlink ref="O398" location="'Pyramid 3.2'!A1" display="Back to top"/>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0"/>
  <sheetViews>
    <sheetView showGridLines="0" workbookViewId="0">
      <selection activeCell="M20" sqref="M20"/>
    </sheetView>
  </sheetViews>
  <sheetFormatPr defaultRowHeight="15" x14ac:dyDescent="0.25"/>
  <cols>
    <col min="16" max="16" width="39.7109375" customWidth="1"/>
  </cols>
  <sheetData>
    <row r="1" spans="1:15" ht="18.75" x14ac:dyDescent="0.3">
      <c r="A1" s="49" t="s">
        <v>1410</v>
      </c>
      <c r="O1" s="125" t="s">
        <v>1250</v>
      </c>
    </row>
    <row r="2" spans="1:15" ht="15.75" x14ac:dyDescent="0.25">
      <c r="A2" s="50" t="s">
        <v>1210</v>
      </c>
      <c r="B2" s="50"/>
      <c r="C2" s="50"/>
      <c r="D2" s="50"/>
      <c r="E2" s="50"/>
      <c r="F2" s="50"/>
      <c r="G2" s="50"/>
      <c r="H2" s="50"/>
      <c r="I2" s="50"/>
      <c r="J2" s="50"/>
      <c r="K2" s="50"/>
      <c r="L2" s="50"/>
      <c r="M2" s="50"/>
      <c r="N2" s="14"/>
      <c r="O2" s="14"/>
    </row>
    <row r="3" spans="1:15" ht="15.75" x14ac:dyDescent="0.25">
      <c r="A3" s="50"/>
      <c r="B3" s="50"/>
      <c r="C3" s="50"/>
      <c r="D3" s="50"/>
      <c r="E3" s="50"/>
      <c r="F3" s="50"/>
      <c r="G3" s="50"/>
      <c r="H3" s="50"/>
      <c r="I3" s="1030" t="s">
        <v>198</v>
      </c>
      <c r="J3" s="1030"/>
      <c r="K3" s="1030"/>
      <c r="L3" s="1030"/>
      <c r="M3" s="1030"/>
      <c r="N3" s="1030"/>
      <c r="O3" s="1030"/>
    </row>
    <row r="4" spans="1:15" ht="9" customHeight="1" x14ac:dyDescent="0.25">
      <c r="A4" s="283"/>
      <c r="B4" s="283"/>
      <c r="C4" s="283"/>
      <c r="D4" s="283"/>
      <c r="E4" s="283"/>
      <c r="F4" s="283"/>
      <c r="G4" s="283"/>
      <c r="H4" s="283"/>
      <c r="I4" s="165"/>
      <c r="J4" s="165"/>
      <c r="K4" s="165"/>
      <c r="L4" s="165"/>
      <c r="M4" s="165"/>
      <c r="N4" s="165"/>
      <c r="O4" s="165"/>
    </row>
    <row r="5" spans="1:15" ht="15.75" x14ac:dyDescent="0.25">
      <c r="A5" s="284" t="s">
        <v>1411</v>
      </c>
      <c r="B5" s="283"/>
      <c r="C5" s="283"/>
      <c r="D5" s="283"/>
      <c r="E5" s="283"/>
      <c r="F5" s="283"/>
      <c r="G5" s="283"/>
      <c r="H5" s="283"/>
      <c r="I5" s="165"/>
      <c r="J5" s="165"/>
      <c r="K5" s="165"/>
      <c r="L5" s="165"/>
      <c r="M5" s="165"/>
      <c r="N5" s="165"/>
      <c r="O5" s="165"/>
    </row>
    <row r="6" spans="1:15" ht="15.75" x14ac:dyDescent="0.25">
      <c r="A6" s="283"/>
      <c r="B6" s="283"/>
      <c r="C6" s="283"/>
      <c r="D6" s="283"/>
      <c r="E6" s="283"/>
      <c r="F6" s="283"/>
      <c r="G6" s="283"/>
      <c r="H6" s="283"/>
      <c r="I6" s="165"/>
      <c r="J6" s="165"/>
      <c r="K6" s="165"/>
      <c r="L6" s="165"/>
      <c r="M6" s="165"/>
      <c r="N6" s="165"/>
      <c r="O6" s="165"/>
    </row>
    <row r="7" spans="1:15" ht="15.75" x14ac:dyDescent="0.25">
      <c r="A7" s="283"/>
      <c r="B7" s="283"/>
      <c r="C7" s="283"/>
      <c r="D7" s="283"/>
      <c r="E7" s="283"/>
      <c r="F7" s="283"/>
      <c r="G7" s="283"/>
      <c r="H7" s="283"/>
      <c r="I7" s="165"/>
      <c r="J7" s="165"/>
      <c r="K7" s="165"/>
      <c r="L7" s="165"/>
      <c r="M7" s="165"/>
      <c r="N7" s="165"/>
      <c r="O7" s="165"/>
    </row>
    <row r="8" spans="1:15" ht="15.75" x14ac:dyDescent="0.25">
      <c r="A8" s="283"/>
      <c r="B8" s="283"/>
      <c r="C8" s="283"/>
      <c r="D8" s="283"/>
      <c r="E8" s="283"/>
      <c r="F8" s="283"/>
      <c r="G8" s="283"/>
      <c r="H8" s="283"/>
      <c r="I8" s="165"/>
      <c r="J8" s="165"/>
      <c r="K8" s="165"/>
      <c r="L8" s="165"/>
      <c r="M8" s="165"/>
      <c r="N8" s="165"/>
      <c r="O8" s="165"/>
    </row>
    <row r="9" spans="1:15" ht="15.75" x14ac:dyDescent="0.25">
      <c r="A9" s="283"/>
      <c r="B9" s="283"/>
      <c r="C9" s="283"/>
      <c r="D9" s="283"/>
      <c r="E9" s="283"/>
      <c r="F9" s="283"/>
      <c r="G9" s="283"/>
      <c r="H9" s="283"/>
      <c r="I9" s="165"/>
      <c r="J9" s="165"/>
      <c r="K9" s="165"/>
      <c r="L9" s="165"/>
      <c r="M9" s="165"/>
      <c r="N9" s="165"/>
      <c r="O9" s="165"/>
    </row>
    <row r="10" spans="1:15" ht="15.75" x14ac:dyDescent="0.25">
      <c r="A10" s="283"/>
      <c r="B10" s="283"/>
      <c r="C10" s="283"/>
      <c r="D10" s="283"/>
      <c r="E10" s="283"/>
      <c r="F10" s="283"/>
      <c r="G10" s="283"/>
      <c r="H10" s="283"/>
      <c r="I10" s="165"/>
      <c r="J10" s="165"/>
      <c r="K10" s="165"/>
      <c r="L10" s="165"/>
      <c r="M10" s="165"/>
      <c r="N10" s="165"/>
      <c r="O10" s="165"/>
    </row>
    <row r="11" spans="1:15" ht="15.75" x14ac:dyDescent="0.25">
      <c r="A11" s="283"/>
      <c r="B11" s="283"/>
      <c r="C11" s="283"/>
      <c r="D11" s="283"/>
      <c r="E11" s="283"/>
      <c r="F11" s="283"/>
      <c r="G11" s="283"/>
      <c r="H11" s="283"/>
      <c r="I11" s="165"/>
      <c r="J11" s="165"/>
      <c r="K11" s="165"/>
      <c r="L11" s="165"/>
      <c r="M11" s="165"/>
      <c r="N11" s="165"/>
      <c r="O11" s="165"/>
    </row>
    <row r="12" spans="1:15" ht="15.75" x14ac:dyDescent="0.25">
      <c r="A12" s="283"/>
      <c r="B12" s="283"/>
      <c r="C12" s="283"/>
      <c r="D12" s="283"/>
      <c r="E12" s="283"/>
      <c r="F12" s="283"/>
      <c r="G12" s="283"/>
      <c r="H12" s="283"/>
      <c r="I12" s="165"/>
      <c r="J12" s="165"/>
      <c r="K12" s="165"/>
      <c r="L12" s="165"/>
      <c r="M12" s="165"/>
      <c r="N12" s="165"/>
      <c r="O12" s="165"/>
    </row>
    <row r="13" spans="1:15" ht="15.75" x14ac:dyDescent="0.25">
      <c r="A13" s="283"/>
      <c r="B13" s="283"/>
      <c r="C13" s="283"/>
      <c r="D13" s="283"/>
      <c r="E13" s="283"/>
      <c r="F13" s="283"/>
      <c r="G13" s="283"/>
      <c r="H13" s="283"/>
      <c r="I13" s="165"/>
      <c r="J13" s="165"/>
      <c r="K13" s="165"/>
      <c r="L13" s="165"/>
      <c r="M13" s="165"/>
      <c r="N13" s="165"/>
      <c r="O13" s="165"/>
    </row>
    <row r="14" spans="1:15" ht="15.75" x14ac:dyDescent="0.25">
      <c r="A14" s="283"/>
      <c r="B14" s="283"/>
      <c r="C14" s="283"/>
      <c r="D14" s="283"/>
      <c r="E14" s="283"/>
      <c r="F14" s="283"/>
      <c r="G14" s="283"/>
      <c r="H14" s="283"/>
      <c r="I14" s="165"/>
      <c r="J14" s="165"/>
      <c r="K14" s="165"/>
      <c r="L14" s="165"/>
      <c r="M14" s="165"/>
      <c r="N14" s="165"/>
      <c r="O14" s="165"/>
    </row>
    <row r="15" spans="1:15" ht="15.75" x14ac:dyDescent="0.25">
      <c r="A15" s="283"/>
      <c r="B15" s="283"/>
      <c r="C15" s="283"/>
      <c r="D15" s="283"/>
      <c r="E15" s="283"/>
      <c r="F15" s="283"/>
      <c r="G15" s="283"/>
      <c r="H15" s="283"/>
      <c r="I15" s="165"/>
      <c r="J15" s="165"/>
      <c r="K15" s="165"/>
      <c r="L15" s="165"/>
      <c r="M15" s="165"/>
      <c r="N15" s="165"/>
      <c r="O15" s="165"/>
    </row>
    <row r="16" spans="1:15" ht="15.75" x14ac:dyDescent="0.25">
      <c r="A16" s="283"/>
      <c r="B16" s="283"/>
      <c r="C16" s="283"/>
      <c r="D16" s="283"/>
      <c r="E16" s="283"/>
      <c r="F16" s="283"/>
      <c r="G16" s="283"/>
      <c r="H16" s="283"/>
      <c r="I16" s="165"/>
      <c r="J16" s="165"/>
      <c r="K16" s="165"/>
      <c r="L16" s="165"/>
      <c r="M16" s="165"/>
      <c r="N16" s="165"/>
      <c r="O16" s="165"/>
    </row>
    <row r="17" spans="1:15" ht="15.75" x14ac:dyDescent="0.25">
      <c r="A17" s="283"/>
      <c r="B17" s="283"/>
      <c r="C17" s="283"/>
      <c r="D17" s="283"/>
      <c r="E17" s="283"/>
      <c r="F17" s="283"/>
      <c r="G17" s="283"/>
      <c r="H17" s="283"/>
      <c r="I17" s="165"/>
      <c r="J17" s="165"/>
      <c r="K17" s="165"/>
      <c r="L17" s="165"/>
      <c r="M17" s="165"/>
      <c r="N17" s="165"/>
      <c r="O17" s="165"/>
    </row>
    <row r="18" spans="1:15" ht="15.75" x14ac:dyDescent="0.25">
      <c r="A18" s="283"/>
      <c r="B18" s="283"/>
      <c r="C18" s="283"/>
      <c r="D18" s="283"/>
      <c r="E18" s="283"/>
      <c r="F18" s="283"/>
      <c r="G18" s="283"/>
      <c r="H18" s="283"/>
      <c r="I18" s="165"/>
      <c r="J18" s="165"/>
      <c r="K18" s="165"/>
      <c r="L18" s="165"/>
      <c r="M18" s="165"/>
      <c r="N18" s="165"/>
      <c r="O18" s="165"/>
    </row>
    <row r="19" spans="1:15" ht="15.75" x14ac:dyDescent="0.25">
      <c r="A19" s="283"/>
      <c r="B19" s="283"/>
      <c r="C19" s="283"/>
      <c r="D19" s="283"/>
      <c r="E19" s="283"/>
      <c r="F19" s="283"/>
      <c r="G19" s="283"/>
      <c r="H19" s="283"/>
      <c r="I19" s="165"/>
      <c r="J19" s="165"/>
      <c r="K19" s="165"/>
      <c r="L19" s="165"/>
      <c r="M19" s="165"/>
      <c r="N19" s="165"/>
      <c r="O19" s="165"/>
    </row>
    <row r="20" spans="1:15" ht="15.75" x14ac:dyDescent="0.25">
      <c r="A20" s="283"/>
      <c r="B20" s="283"/>
      <c r="C20" s="283"/>
      <c r="D20" s="283"/>
      <c r="E20" s="283"/>
      <c r="F20" s="283"/>
      <c r="G20" s="283"/>
      <c r="H20" s="283"/>
      <c r="I20" s="165"/>
      <c r="J20" s="165"/>
      <c r="K20" s="165"/>
      <c r="L20" s="165"/>
      <c r="M20" s="165"/>
      <c r="N20" s="165"/>
      <c r="O20" s="165"/>
    </row>
    <row r="21" spans="1:15" ht="15.75" x14ac:dyDescent="0.25">
      <c r="A21" s="283"/>
      <c r="B21" s="283"/>
      <c r="C21" s="283"/>
      <c r="D21" s="283"/>
      <c r="E21" s="283"/>
      <c r="F21" s="283"/>
      <c r="G21" s="283"/>
      <c r="H21" s="283"/>
      <c r="I21" s="165"/>
      <c r="J21" s="165"/>
      <c r="K21" s="165"/>
      <c r="L21" s="165"/>
      <c r="M21" s="165"/>
      <c r="N21" s="165"/>
      <c r="O21" s="165"/>
    </row>
    <row r="22" spans="1:15" ht="15.75" x14ac:dyDescent="0.25">
      <c r="A22" s="283"/>
      <c r="B22" s="283"/>
      <c r="C22" s="283"/>
      <c r="D22" s="283"/>
      <c r="E22" s="283"/>
      <c r="F22" s="283"/>
      <c r="G22" s="283"/>
      <c r="H22" s="283"/>
      <c r="I22" s="165"/>
      <c r="J22" s="165"/>
      <c r="K22" s="165"/>
      <c r="L22" s="165"/>
      <c r="M22" s="165"/>
      <c r="N22" s="165"/>
      <c r="O22" s="165"/>
    </row>
    <row r="23" spans="1:15" ht="15.75" x14ac:dyDescent="0.25">
      <c r="A23" s="283"/>
      <c r="B23" s="283"/>
      <c r="C23" s="283"/>
      <c r="D23" s="283"/>
      <c r="E23" s="283"/>
      <c r="F23" s="283"/>
      <c r="G23" s="283"/>
      <c r="H23" s="283"/>
      <c r="I23" s="165"/>
      <c r="J23" s="165"/>
      <c r="K23" s="165"/>
      <c r="L23" s="165"/>
      <c r="M23" s="165"/>
      <c r="N23" s="165"/>
      <c r="O23" s="165"/>
    </row>
    <row r="24" spans="1:15" ht="15.75" x14ac:dyDescent="0.25">
      <c r="A24" s="283"/>
      <c r="B24" s="283"/>
      <c r="C24" s="283"/>
      <c r="D24" s="283"/>
      <c r="E24" s="283"/>
      <c r="F24" s="283"/>
      <c r="G24" s="283"/>
      <c r="H24" s="283"/>
      <c r="I24" s="165"/>
      <c r="J24" s="165"/>
      <c r="K24" s="165"/>
      <c r="L24" s="165"/>
      <c r="M24" s="165"/>
      <c r="N24" s="165"/>
      <c r="O24" s="165"/>
    </row>
    <row r="25" spans="1:15" ht="15.75" x14ac:dyDescent="0.25">
      <c r="A25" s="283"/>
      <c r="B25" s="283"/>
      <c r="C25" s="283"/>
      <c r="D25" s="283"/>
      <c r="E25" s="283"/>
      <c r="F25" s="283"/>
      <c r="G25" s="283"/>
      <c r="H25" s="283"/>
      <c r="I25" s="165"/>
      <c r="J25" s="165"/>
      <c r="K25" s="165"/>
      <c r="L25" s="165"/>
      <c r="M25" s="165"/>
      <c r="N25" s="165"/>
      <c r="O25" s="165"/>
    </row>
    <row r="26" spans="1:15" ht="15.75" x14ac:dyDescent="0.25">
      <c r="A26" s="283"/>
      <c r="B26" s="283"/>
      <c r="C26" s="283"/>
      <c r="D26" s="283"/>
      <c r="E26" s="283"/>
      <c r="F26" s="283"/>
      <c r="G26" s="283"/>
      <c r="H26" s="283"/>
      <c r="I26" s="165"/>
      <c r="J26" s="165"/>
      <c r="K26" s="165"/>
      <c r="L26" s="165"/>
      <c r="M26" s="165"/>
      <c r="N26" s="165"/>
      <c r="O26" s="165"/>
    </row>
    <row r="27" spans="1:15" ht="15.75" x14ac:dyDescent="0.25">
      <c r="A27" s="283"/>
      <c r="B27" s="283"/>
      <c r="C27" s="283"/>
      <c r="D27" s="283"/>
      <c r="E27" s="283"/>
      <c r="F27" s="283"/>
      <c r="G27" s="283"/>
      <c r="H27" s="283"/>
      <c r="I27" s="165"/>
      <c r="J27" s="165"/>
      <c r="K27" s="165"/>
      <c r="L27" s="165"/>
      <c r="M27" s="165"/>
      <c r="N27" s="165"/>
      <c r="O27" s="165"/>
    </row>
    <row r="28" spans="1:15" ht="15.75" x14ac:dyDescent="0.25">
      <c r="A28" s="283"/>
      <c r="B28" s="283"/>
      <c r="C28" s="283"/>
      <c r="D28" s="283"/>
      <c r="E28" s="283"/>
      <c r="F28" s="283"/>
      <c r="G28" s="283"/>
      <c r="H28" s="283"/>
      <c r="I28" s="165"/>
      <c r="J28" s="165"/>
      <c r="K28" s="165"/>
      <c r="L28" s="165"/>
      <c r="M28" s="165"/>
      <c r="N28" s="165"/>
      <c r="O28" s="165"/>
    </row>
    <row r="29" spans="1:15" ht="15.75" x14ac:dyDescent="0.25">
      <c r="A29" s="283"/>
      <c r="B29" s="283"/>
      <c r="C29" s="283"/>
      <c r="D29" s="283"/>
      <c r="E29" s="283"/>
      <c r="F29" s="283"/>
      <c r="G29" s="283"/>
      <c r="H29" s="283"/>
      <c r="I29" s="165"/>
      <c r="J29" s="165"/>
      <c r="K29" s="165"/>
      <c r="L29" s="165"/>
      <c r="M29" s="165"/>
      <c r="N29" s="165"/>
      <c r="O29" s="165"/>
    </row>
    <row r="31" spans="1:15" x14ac:dyDescent="0.25">
      <c r="A31" t="s">
        <v>1211</v>
      </c>
      <c r="I31" t="s">
        <v>1212</v>
      </c>
    </row>
    <row r="54" spans="1:9" x14ac:dyDescent="0.25">
      <c r="A54" t="s">
        <v>1213</v>
      </c>
      <c r="I54" t="s">
        <v>1214</v>
      </c>
    </row>
    <row r="77" spans="1:9" x14ac:dyDescent="0.25">
      <c r="A77" t="s">
        <v>1215</v>
      </c>
      <c r="I77" t="s">
        <v>1216</v>
      </c>
    </row>
    <row r="100" spans="1:9" x14ac:dyDescent="0.25">
      <c r="A100" t="s">
        <v>1217</v>
      </c>
      <c r="I100" t="s">
        <v>1218</v>
      </c>
    </row>
    <row r="123" spans="1:9" x14ac:dyDescent="0.25">
      <c r="A123" t="s">
        <v>1219</v>
      </c>
      <c r="I123" t="s">
        <v>1220</v>
      </c>
    </row>
    <row r="146" spans="1:9" x14ac:dyDescent="0.25">
      <c r="A146" t="s">
        <v>1221</v>
      </c>
      <c r="I146" t="s">
        <v>1222</v>
      </c>
    </row>
    <row r="169" spans="1:9" x14ac:dyDescent="0.25">
      <c r="A169" t="s">
        <v>1223</v>
      </c>
      <c r="I169" t="s">
        <v>1224</v>
      </c>
    </row>
    <row r="192" spans="1:9" x14ac:dyDescent="0.25">
      <c r="A192" t="s">
        <v>1225</v>
      </c>
      <c r="I192" t="s">
        <v>1226</v>
      </c>
    </row>
    <row r="215" spans="1:9" x14ac:dyDescent="0.25">
      <c r="A215" t="s">
        <v>1227</v>
      </c>
      <c r="I215" t="s">
        <v>1228</v>
      </c>
    </row>
    <row r="238" spans="1:9" x14ac:dyDescent="0.25">
      <c r="A238" t="s">
        <v>1229</v>
      </c>
      <c r="I238" t="s">
        <v>1230</v>
      </c>
    </row>
    <row r="261" spans="1:9" x14ac:dyDescent="0.25">
      <c r="A261" t="s">
        <v>1231</v>
      </c>
      <c r="I261" t="s">
        <v>1232</v>
      </c>
    </row>
    <row r="284" spans="1:9" x14ac:dyDescent="0.25">
      <c r="A284" t="s">
        <v>1412</v>
      </c>
      <c r="I284" t="s">
        <v>1233</v>
      </c>
    </row>
    <row r="307" spans="1:9" x14ac:dyDescent="0.25">
      <c r="A307" t="s">
        <v>1234</v>
      </c>
      <c r="I307" t="s">
        <v>1235</v>
      </c>
    </row>
    <row r="330" spans="1:9" x14ac:dyDescent="0.25">
      <c r="A330" t="s">
        <v>1236</v>
      </c>
      <c r="I330" t="s">
        <v>1237</v>
      </c>
    </row>
    <row r="353" spans="1:9" x14ac:dyDescent="0.25">
      <c r="A353" t="s">
        <v>1238</v>
      </c>
      <c r="I353" t="s">
        <v>1239</v>
      </c>
    </row>
    <row r="376" spans="1:9" x14ac:dyDescent="0.25">
      <c r="A376" t="s">
        <v>1240</v>
      </c>
      <c r="I376" t="s">
        <v>1241</v>
      </c>
    </row>
    <row r="399" spans="1:9" x14ac:dyDescent="0.25">
      <c r="A399" t="s">
        <v>1242</v>
      </c>
      <c r="I399" t="s">
        <v>1243</v>
      </c>
    </row>
    <row r="422" spans="1:9" x14ac:dyDescent="0.25">
      <c r="A422" t="s">
        <v>1244</v>
      </c>
      <c r="I422" t="s">
        <v>1245</v>
      </c>
    </row>
    <row r="445" spans="1:9" x14ac:dyDescent="0.25">
      <c r="A445" t="s">
        <v>1246</v>
      </c>
      <c r="I445" t="s">
        <v>1247</v>
      </c>
    </row>
    <row r="468" spans="1:15" s="6" customFormat="1" x14ac:dyDescent="0.25">
      <c r="A468" s="293" t="s">
        <v>1384</v>
      </c>
    </row>
    <row r="469" spans="1:15" s="6" customFormat="1" x14ac:dyDescent="0.25">
      <c r="A469" s="294" t="s">
        <v>1382</v>
      </c>
    </row>
    <row r="470" spans="1:15" x14ac:dyDescent="0.25">
      <c r="O470" s="124" t="s">
        <v>1425</v>
      </c>
    </row>
  </sheetData>
  <sheetProtection password="CCCF" sheet="1" objects="1" scenarios="1"/>
  <mergeCells count="1">
    <mergeCell ref="I3:O3"/>
  </mergeCells>
  <hyperlinks>
    <hyperlink ref="O1" location="Index!A1" display="Back to Index"/>
    <hyperlink ref="O470" location="'Pyramid 3.3'!A1" display="Back to top"/>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showGridLines="0" zoomScale="120" zoomScaleNormal="120" workbookViewId="0">
      <selection activeCell="A2" sqref="A2"/>
    </sheetView>
  </sheetViews>
  <sheetFormatPr defaultRowHeight="15" x14ac:dyDescent="0.25"/>
  <cols>
    <col min="1" max="1" width="137" customWidth="1"/>
  </cols>
  <sheetData>
    <row r="1" spans="1:1" ht="29.25" customHeight="1" x14ac:dyDescent="0.3">
      <c r="A1" s="205" t="s">
        <v>1262</v>
      </c>
    </row>
    <row r="2" spans="1:1" x14ac:dyDescent="0.25">
      <c r="A2" s="125" t="s">
        <v>1250</v>
      </c>
    </row>
    <row r="3" spans="1:1" ht="45" x14ac:dyDescent="0.25">
      <c r="A3" s="7" t="s">
        <v>1252</v>
      </c>
    </row>
    <row r="4" spans="1:1" x14ac:dyDescent="0.25">
      <c r="A4" s="22" t="s">
        <v>1311</v>
      </c>
    </row>
    <row r="5" spans="1:1" ht="30" x14ac:dyDescent="0.25">
      <c r="A5" s="7" t="s">
        <v>1463</v>
      </c>
    </row>
    <row r="6" spans="1:1" ht="30" x14ac:dyDescent="0.25">
      <c r="A6" s="7" t="s">
        <v>1464</v>
      </c>
    </row>
    <row r="7" spans="1:1" x14ac:dyDescent="0.25">
      <c r="A7" s="7" t="s">
        <v>1260</v>
      </c>
    </row>
    <row r="8" spans="1:1" x14ac:dyDescent="0.25">
      <c r="A8" s="7" t="s">
        <v>1261</v>
      </c>
    </row>
    <row r="9" spans="1:1" x14ac:dyDescent="0.25">
      <c r="A9" s="7" t="s">
        <v>1465</v>
      </c>
    </row>
    <row r="10" spans="1:1" ht="30" x14ac:dyDescent="0.25">
      <c r="A10" s="7" t="s">
        <v>1312</v>
      </c>
    </row>
    <row r="12" spans="1:1" ht="30" x14ac:dyDescent="0.25">
      <c r="A12" s="7" t="s">
        <v>1251</v>
      </c>
    </row>
  </sheetData>
  <sheetProtection password="CCCF" sheet="1" objects="1" scenarios="1"/>
  <hyperlinks>
    <hyperlink ref="A2" location="Index!A1" display="Back to Index"/>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showGridLines="0" zoomScale="120" zoomScaleNormal="120" workbookViewId="0">
      <selection activeCell="A22" sqref="A22"/>
    </sheetView>
  </sheetViews>
  <sheetFormatPr defaultRowHeight="15" x14ac:dyDescent="0.25"/>
  <cols>
    <col min="1" max="1" width="137" customWidth="1"/>
  </cols>
  <sheetData>
    <row r="1" spans="1:1" ht="29.25" customHeight="1" x14ac:dyDescent="0.3">
      <c r="A1" s="205" t="s">
        <v>1263</v>
      </c>
    </row>
    <row r="2" spans="1:1" x14ac:dyDescent="0.25">
      <c r="A2" s="125" t="s">
        <v>1250</v>
      </c>
    </row>
    <row r="3" spans="1:1" x14ac:dyDescent="0.25">
      <c r="A3" t="s">
        <v>1253</v>
      </c>
    </row>
    <row r="4" spans="1:1" ht="30" x14ac:dyDescent="0.25">
      <c r="A4" s="7" t="s">
        <v>1313</v>
      </c>
    </row>
    <row r="5" spans="1:1" x14ac:dyDescent="0.25">
      <c r="A5" t="s">
        <v>1314</v>
      </c>
    </row>
    <row r="6" spans="1:1" x14ac:dyDescent="0.25">
      <c r="A6" t="s">
        <v>1254</v>
      </c>
    </row>
    <row r="8" spans="1:1" x14ac:dyDescent="0.25">
      <c r="A8" t="s">
        <v>1255</v>
      </c>
    </row>
    <row r="9" spans="1:1" x14ac:dyDescent="0.25">
      <c r="A9" t="s">
        <v>1256</v>
      </c>
    </row>
    <row r="10" spans="1:1" ht="30" x14ac:dyDescent="0.25">
      <c r="A10" s="7" t="s">
        <v>1257</v>
      </c>
    </row>
    <row r="11" spans="1:1" x14ac:dyDescent="0.25">
      <c r="A11" s="31" t="s">
        <v>1258</v>
      </c>
    </row>
    <row r="12" spans="1:1" x14ac:dyDescent="0.25">
      <c r="A12" t="s">
        <v>1259</v>
      </c>
    </row>
    <row r="14" spans="1:1" ht="45" x14ac:dyDescent="0.25">
      <c r="A14" s="7" t="s">
        <v>1315</v>
      </c>
    </row>
    <row r="16" spans="1:1" ht="45" x14ac:dyDescent="0.25">
      <c r="A16" s="7" t="s">
        <v>1462</v>
      </c>
    </row>
  </sheetData>
  <sheetProtection password="CCCF" sheet="1" objects="1" scenarios="1"/>
  <hyperlinks>
    <hyperlink ref="A2" location="Index!A1" display="Back to Index"/>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1"/>
  <sheetViews>
    <sheetView showGridLines="0" zoomScale="120" zoomScaleNormal="120" workbookViewId="0"/>
  </sheetViews>
  <sheetFormatPr defaultRowHeight="15" x14ac:dyDescent="0.25"/>
  <cols>
    <col min="1" max="1" width="136.5703125" customWidth="1"/>
  </cols>
  <sheetData>
    <row r="1" spans="1:1" ht="29.25" customHeight="1" x14ac:dyDescent="0.3">
      <c r="A1" s="205" t="s">
        <v>1264</v>
      </c>
    </row>
    <row r="2" spans="1:1" x14ac:dyDescent="0.25">
      <c r="A2" s="125" t="s">
        <v>1250</v>
      </c>
    </row>
    <row r="3" spans="1:1" ht="75" x14ac:dyDescent="0.25">
      <c r="A3" s="7" t="s">
        <v>1482</v>
      </c>
    </row>
    <row r="5" spans="1:1" x14ac:dyDescent="0.25">
      <c r="A5" s="9" t="s">
        <v>1289</v>
      </c>
    </row>
    <row r="6" spans="1:1" ht="75" x14ac:dyDescent="0.25">
      <c r="A6" s="7" t="s">
        <v>1461</v>
      </c>
    </row>
    <row r="7" spans="1:1" x14ac:dyDescent="0.25">
      <c r="A7" s="7"/>
    </row>
    <row r="8" spans="1:1" s="22" customFormat="1" ht="15" customHeight="1" x14ac:dyDescent="0.25">
      <c r="A8" s="1083" t="s">
        <v>1385</v>
      </c>
    </row>
    <row r="9" spans="1:1" x14ac:dyDescent="0.25">
      <c r="A9" s="1083"/>
    </row>
    <row r="10" spans="1:1" x14ac:dyDescent="0.25">
      <c r="A10" s="295"/>
    </row>
    <row r="11" spans="1:1" x14ac:dyDescent="0.25">
      <c r="A11" s="9" t="s">
        <v>1468</v>
      </c>
    </row>
    <row r="12" spans="1:1" ht="81.75" x14ac:dyDescent="0.25">
      <c r="A12" s="7" t="s">
        <v>1316</v>
      </c>
    </row>
    <row r="14" spans="1:1" ht="95.25" customHeight="1" x14ac:dyDescent="0.25">
      <c r="A14" s="351" t="s">
        <v>1460</v>
      </c>
    </row>
    <row r="15" spans="1:1" ht="14.25" customHeight="1" x14ac:dyDescent="0.25">
      <c r="A15" s="295"/>
    </row>
    <row r="16" spans="1:1" x14ac:dyDescent="0.25">
      <c r="A16" s="209" t="s">
        <v>1305</v>
      </c>
    </row>
    <row r="17" spans="1:1" ht="45" x14ac:dyDescent="0.25">
      <c r="A17" s="7" t="s">
        <v>1413</v>
      </c>
    </row>
    <row r="18" spans="1:1" x14ac:dyDescent="0.25">
      <c r="A18" s="7"/>
    </row>
    <row r="19" spans="1:1" x14ac:dyDescent="0.25">
      <c r="A19" s="9" t="s">
        <v>1290</v>
      </c>
    </row>
    <row r="20" spans="1:1" ht="75" x14ac:dyDescent="0.25">
      <c r="A20" s="208" t="s">
        <v>1386</v>
      </c>
    </row>
    <row r="22" spans="1:1" x14ac:dyDescent="0.25">
      <c r="A22" s="208" t="s">
        <v>1300</v>
      </c>
    </row>
    <row r="23" spans="1:1" x14ac:dyDescent="0.25">
      <c r="A23" s="207"/>
    </row>
    <row r="24" spans="1:1" x14ac:dyDescent="0.25">
      <c r="A24" s="124" t="s">
        <v>1301</v>
      </c>
    </row>
    <row r="25" spans="1:1" ht="5.25" hidden="1" customHeight="1" x14ac:dyDescent="0.25"/>
    <row r="26" spans="1:1" ht="15.75" customHeight="1" x14ac:dyDescent="0.25"/>
    <row r="27" spans="1:1" x14ac:dyDescent="0.25">
      <c r="A27" s="9" t="s">
        <v>1291</v>
      </c>
    </row>
    <row r="28" spans="1:1" ht="30" x14ac:dyDescent="0.25">
      <c r="A28" s="208" t="s">
        <v>1294</v>
      </c>
    </row>
    <row r="30" spans="1:1" ht="60" x14ac:dyDescent="0.25">
      <c r="A30" s="208" t="s">
        <v>1295</v>
      </c>
    </row>
    <row r="31" spans="1:1" x14ac:dyDescent="0.25">
      <c r="A31" s="207"/>
    </row>
    <row r="32" spans="1:1" x14ac:dyDescent="0.25">
      <c r="A32" s="124" t="s">
        <v>1296</v>
      </c>
    </row>
    <row r="33" spans="1:1" x14ac:dyDescent="0.25">
      <c r="A33" s="207"/>
    </row>
    <row r="34" spans="1:1" x14ac:dyDescent="0.25">
      <c r="A34" s="9" t="s">
        <v>1292</v>
      </c>
    </row>
    <row r="35" spans="1:1" ht="60" x14ac:dyDescent="0.25">
      <c r="A35" s="7" t="s">
        <v>1387</v>
      </c>
    </row>
    <row r="36" spans="1:1" x14ac:dyDescent="0.25">
      <c r="A36" s="7"/>
    </row>
    <row r="37" spans="1:1" x14ac:dyDescent="0.25">
      <c r="A37" s="208" t="s">
        <v>1297</v>
      </c>
    </row>
    <row r="38" spans="1:1" x14ac:dyDescent="0.25">
      <c r="A38" s="7"/>
    </row>
    <row r="39" spans="1:1" ht="60" x14ac:dyDescent="0.25">
      <c r="A39" s="208" t="s">
        <v>1298</v>
      </c>
    </row>
    <row r="41" spans="1:1" x14ac:dyDescent="0.25">
      <c r="A41" s="124" t="s">
        <v>1299</v>
      </c>
    </row>
    <row r="43" spans="1:1" x14ac:dyDescent="0.25">
      <c r="A43" s="9" t="s">
        <v>1293</v>
      </c>
    </row>
    <row r="44" spans="1:1" x14ac:dyDescent="0.25">
      <c r="A44" s="24" t="s">
        <v>1302</v>
      </c>
    </row>
    <row r="46" spans="1:1" ht="60" x14ac:dyDescent="0.25">
      <c r="A46" s="208" t="s">
        <v>1303</v>
      </c>
    </row>
    <row r="48" spans="1:1" x14ac:dyDescent="0.25">
      <c r="A48" s="124" t="s">
        <v>1304</v>
      </c>
    </row>
    <row r="50" spans="1:1" ht="60" x14ac:dyDescent="0.25">
      <c r="A50" s="7" t="s">
        <v>1306</v>
      </c>
    </row>
    <row r="51" spans="1:1" x14ac:dyDescent="0.25">
      <c r="A51" s="307" t="s">
        <v>1425</v>
      </c>
    </row>
  </sheetData>
  <sheetProtection password="CCCF" sheet="1" objects="1" scenarios="1"/>
  <mergeCells count="1">
    <mergeCell ref="A8:A9"/>
  </mergeCells>
  <hyperlinks>
    <hyperlink ref="A2" location="Index!A1" display="Back to Index"/>
    <hyperlink ref="A32" r:id="rId1" display="http://www.abs.gov.au/ausstats/abs@.nsf/mf/1267.0"/>
    <hyperlink ref="A41" r:id="rId2" display="http://www.abs.gov.au/ausstats/abs@.nsf/mf/1266.0"/>
    <hyperlink ref="A24" r:id="rId3" display="http://www.abs.gov.au/ausstats/abs@.nsf/mf/1269.0"/>
    <hyperlink ref="A48" r:id="rId4" display="http://www.abs.gov.au/ausstats/abs@.nsf/mf/1249.0"/>
    <hyperlink ref="A51" location="'Appendix C'!A1" display="Back to top"/>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3"/>
  <sheetViews>
    <sheetView showGridLines="0" workbookViewId="0">
      <selection activeCell="G1" sqref="G1"/>
    </sheetView>
  </sheetViews>
  <sheetFormatPr defaultRowHeight="15" x14ac:dyDescent="0.25"/>
  <cols>
    <col min="1" max="1" width="7.42578125" customWidth="1"/>
    <col min="2" max="2" width="41.140625" customWidth="1"/>
    <col min="3" max="3" width="14.7109375" style="2" customWidth="1"/>
    <col min="4" max="4" width="17.140625" customWidth="1"/>
    <col min="5" max="5" width="13.85546875" customWidth="1"/>
    <col min="6" max="6" width="19.7109375" style="212" customWidth="1"/>
    <col min="7" max="7" width="21.7109375" style="212" customWidth="1"/>
  </cols>
  <sheetData>
    <row r="1" spans="1:7" ht="18.75" x14ac:dyDescent="0.3">
      <c r="A1" s="49" t="s">
        <v>187</v>
      </c>
      <c r="B1" s="53"/>
      <c r="G1" s="218" t="s">
        <v>1250</v>
      </c>
    </row>
    <row r="2" spans="1:7" ht="15.75" x14ac:dyDescent="0.25">
      <c r="A2" s="50" t="s">
        <v>837</v>
      </c>
      <c r="B2" s="58"/>
      <c r="C2" s="59"/>
      <c r="D2" s="58"/>
      <c r="E2" s="58"/>
      <c r="F2" s="213"/>
      <c r="G2" s="213"/>
    </row>
    <row r="3" spans="1:7" ht="15.75" x14ac:dyDescent="0.25">
      <c r="A3" s="58"/>
      <c r="B3" s="50"/>
      <c r="C3" s="60"/>
      <c r="D3" s="1030" t="s">
        <v>191</v>
      </c>
      <c r="E3" s="1030"/>
      <c r="F3" s="1030"/>
      <c r="G3" s="1030"/>
    </row>
    <row r="4" spans="1:7" s="57" customFormat="1" ht="6" customHeight="1" x14ac:dyDescent="0.25">
      <c r="A4" s="54"/>
      <c r="B4" s="54"/>
      <c r="C4" s="55"/>
      <c r="D4" s="56"/>
      <c r="E4" s="56"/>
      <c r="F4" s="214"/>
      <c r="G4" s="214"/>
    </row>
    <row r="5" spans="1:7" ht="27.75" x14ac:dyDescent="0.25">
      <c r="A5" s="308" t="s">
        <v>183</v>
      </c>
      <c r="B5" s="309" t="s">
        <v>182</v>
      </c>
      <c r="C5" s="310" t="s">
        <v>184</v>
      </c>
      <c r="D5" s="309" t="s">
        <v>190</v>
      </c>
      <c r="E5" s="309" t="s">
        <v>185</v>
      </c>
      <c r="F5" s="311" t="s">
        <v>186</v>
      </c>
      <c r="G5" s="311" t="s">
        <v>188</v>
      </c>
    </row>
    <row r="6" spans="1:7" x14ac:dyDescent="0.25">
      <c r="A6" s="93">
        <v>61</v>
      </c>
      <c r="B6" s="62" t="s">
        <v>0</v>
      </c>
      <c r="C6" s="67">
        <v>61</v>
      </c>
      <c r="D6" s="299">
        <f>C6/228838</f>
        <v>2.665641195955217E-4</v>
      </c>
      <c r="E6" s="66">
        <v>185</v>
      </c>
      <c r="F6" s="215">
        <f t="shared" ref="F6:F37" si="0">C6-E6</f>
        <v>-124</v>
      </c>
      <c r="G6" s="298">
        <f>F6/E6</f>
        <v>-0.67027027027027031</v>
      </c>
    </row>
    <row r="7" spans="1:7" x14ac:dyDescent="0.25">
      <c r="A7" s="93">
        <v>122</v>
      </c>
      <c r="B7" s="62" t="s">
        <v>89</v>
      </c>
      <c r="C7" s="67">
        <v>10</v>
      </c>
      <c r="D7" s="299">
        <f t="shared" ref="D7:D70" si="1">C7/228838</f>
        <v>4.3699035999265854E-5</v>
      </c>
      <c r="E7" s="66">
        <v>3</v>
      </c>
      <c r="F7" s="215">
        <f t="shared" si="0"/>
        <v>7</v>
      </c>
      <c r="G7" s="298">
        <f t="shared" ref="G7:G70" si="2">F7/E7</f>
        <v>2.3333333333333335</v>
      </c>
    </row>
    <row r="8" spans="1:7" x14ac:dyDescent="0.25">
      <c r="A8" s="93">
        <v>109</v>
      </c>
      <c r="B8" s="62" t="s">
        <v>106</v>
      </c>
      <c r="C8" s="67">
        <v>16</v>
      </c>
      <c r="D8" s="299">
        <f t="shared" si="1"/>
        <v>6.9918457598825372E-5</v>
      </c>
      <c r="E8" s="66">
        <v>11</v>
      </c>
      <c r="F8" s="215">
        <f t="shared" si="0"/>
        <v>5</v>
      </c>
      <c r="G8" s="298">
        <f t="shared" si="2"/>
        <v>0.45454545454545453</v>
      </c>
    </row>
    <row r="9" spans="1:7" x14ac:dyDescent="0.25">
      <c r="A9" s="93">
        <v>76</v>
      </c>
      <c r="B9" s="62" t="s">
        <v>135</v>
      </c>
      <c r="C9" s="67">
        <v>42</v>
      </c>
      <c r="D9" s="299">
        <f t="shared" si="1"/>
        <v>1.8353595119691658E-4</v>
      </c>
      <c r="E9" s="66">
        <v>32</v>
      </c>
      <c r="F9" s="215">
        <f t="shared" si="0"/>
        <v>10</v>
      </c>
      <c r="G9" s="298">
        <f t="shared" si="2"/>
        <v>0.3125</v>
      </c>
    </row>
    <row r="10" spans="1:7" x14ac:dyDescent="0.25">
      <c r="A10" s="93">
        <v>1</v>
      </c>
      <c r="B10" s="62" t="s">
        <v>46</v>
      </c>
      <c r="C10" s="66">
        <v>157531</v>
      </c>
      <c r="D10" s="299">
        <f t="shared" si="1"/>
        <v>0.68839528400003491</v>
      </c>
      <c r="E10" s="66">
        <v>158034</v>
      </c>
      <c r="F10" s="215">
        <f t="shared" si="0"/>
        <v>-503</v>
      </c>
      <c r="G10" s="298">
        <f t="shared" si="2"/>
        <v>-3.1828593846893708E-3</v>
      </c>
    </row>
    <row r="11" spans="1:7" x14ac:dyDescent="0.25">
      <c r="A11" s="93">
        <v>49</v>
      </c>
      <c r="B11" s="62" t="s">
        <v>78</v>
      </c>
      <c r="C11" s="67">
        <v>91</v>
      </c>
      <c r="D11" s="299">
        <f t="shared" si="1"/>
        <v>3.976612275933193E-4</v>
      </c>
      <c r="E11" s="66">
        <v>99</v>
      </c>
      <c r="F11" s="215">
        <f t="shared" si="0"/>
        <v>-8</v>
      </c>
      <c r="G11" s="298">
        <f t="shared" si="2"/>
        <v>-8.0808080808080815E-2</v>
      </c>
    </row>
    <row r="12" spans="1:7" x14ac:dyDescent="0.25">
      <c r="A12" s="93">
        <v>28</v>
      </c>
      <c r="B12" s="62" t="s">
        <v>1</v>
      </c>
      <c r="C12" s="67">
        <v>398</v>
      </c>
      <c r="D12" s="299">
        <f t="shared" si="1"/>
        <v>1.7392216327707811E-3</v>
      </c>
      <c r="E12" s="66">
        <v>167</v>
      </c>
      <c r="F12" s="215">
        <f t="shared" si="0"/>
        <v>231</v>
      </c>
      <c r="G12" s="298">
        <f t="shared" si="2"/>
        <v>1.3832335329341316</v>
      </c>
    </row>
    <row r="13" spans="1:7" x14ac:dyDescent="0.25">
      <c r="A13" s="93">
        <v>58</v>
      </c>
      <c r="B13" s="62" t="s">
        <v>79</v>
      </c>
      <c r="C13" s="67">
        <v>65</v>
      </c>
      <c r="D13" s="299">
        <f t="shared" si="1"/>
        <v>2.8404373399522809E-4</v>
      </c>
      <c r="E13" s="66">
        <v>51</v>
      </c>
      <c r="F13" s="215">
        <f t="shared" si="0"/>
        <v>14</v>
      </c>
      <c r="G13" s="298">
        <f t="shared" si="2"/>
        <v>0.27450980392156865</v>
      </c>
    </row>
    <row r="14" spans="1:7" x14ac:dyDescent="0.25">
      <c r="A14" s="93">
        <v>97</v>
      </c>
      <c r="B14" s="62" t="s">
        <v>129</v>
      </c>
      <c r="C14" s="67">
        <v>24</v>
      </c>
      <c r="D14" s="299">
        <f t="shared" si="1"/>
        <v>1.0487768639823806E-4</v>
      </c>
      <c r="E14" s="66">
        <v>24</v>
      </c>
      <c r="F14" s="216" t="s">
        <v>521</v>
      </c>
      <c r="G14" s="298">
        <v>0</v>
      </c>
    </row>
    <row r="15" spans="1:7" x14ac:dyDescent="0.25">
      <c r="A15" s="93">
        <v>77</v>
      </c>
      <c r="B15" s="62" t="s">
        <v>2</v>
      </c>
      <c r="C15" s="67">
        <v>42</v>
      </c>
      <c r="D15" s="299">
        <f t="shared" si="1"/>
        <v>1.8353595119691658E-4</v>
      </c>
      <c r="E15" s="66">
        <v>44</v>
      </c>
      <c r="F15" s="215">
        <f t="shared" si="0"/>
        <v>-2</v>
      </c>
      <c r="G15" s="298">
        <f t="shared" si="2"/>
        <v>-4.5454545454545456E-2</v>
      </c>
    </row>
    <row r="16" spans="1:7" x14ac:dyDescent="0.25">
      <c r="A16" s="93">
        <v>98</v>
      </c>
      <c r="B16" s="62" t="s">
        <v>165</v>
      </c>
      <c r="C16" s="67">
        <v>24</v>
      </c>
      <c r="D16" s="299">
        <f t="shared" si="1"/>
        <v>1.0487768639823806E-4</v>
      </c>
      <c r="E16" s="66">
        <v>11</v>
      </c>
      <c r="F16" s="215">
        <f t="shared" si="0"/>
        <v>13</v>
      </c>
      <c r="G16" s="298">
        <f t="shared" si="2"/>
        <v>1.1818181818181819</v>
      </c>
    </row>
    <row r="17" spans="1:7" x14ac:dyDescent="0.25">
      <c r="A17" s="93">
        <v>50</v>
      </c>
      <c r="B17" s="62" t="s">
        <v>137</v>
      </c>
      <c r="C17" s="67">
        <v>90</v>
      </c>
      <c r="D17" s="299">
        <f t="shared" si="1"/>
        <v>3.932913239933927E-4</v>
      </c>
      <c r="E17" s="66">
        <v>74</v>
      </c>
      <c r="F17" s="215">
        <f t="shared" si="0"/>
        <v>16</v>
      </c>
      <c r="G17" s="298">
        <f t="shared" si="2"/>
        <v>0.21621621621621623</v>
      </c>
    </row>
    <row r="18" spans="1:7" x14ac:dyDescent="0.25">
      <c r="A18" s="93">
        <v>90</v>
      </c>
      <c r="B18" s="62" t="s">
        <v>124</v>
      </c>
      <c r="C18" s="67">
        <v>31</v>
      </c>
      <c r="D18" s="299">
        <f t="shared" si="1"/>
        <v>1.3546701159772415E-4</v>
      </c>
      <c r="E18" s="66">
        <v>24</v>
      </c>
      <c r="F18" s="215">
        <f t="shared" si="0"/>
        <v>7</v>
      </c>
      <c r="G18" s="298">
        <f t="shared" si="2"/>
        <v>0.29166666666666669</v>
      </c>
    </row>
    <row r="19" spans="1:7" x14ac:dyDescent="0.25">
      <c r="A19" s="93">
        <v>104</v>
      </c>
      <c r="B19" s="62" t="s">
        <v>90</v>
      </c>
      <c r="C19" s="67">
        <v>19</v>
      </c>
      <c r="D19" s="299">
        <f t="shared" si="1"/>
        <v>8.3028168398605124E-5</v>
      </c>
      <c r="E19" s="66">
        <v>10</v>
      </c>
      <c r="F19" s="215">
        <f t="shared" si="0"/>
        <v>9</v>
      </c>
      <c r="G19" s="298">
        <f t="shared" si="2"/>
        <v>0.9</v>
      </c>
    </row>
    <row r="20" spans="1:7" x14ac:dyDescent="0.25">
      <c r="A20" s="93">
        <v>105</v>
      </c>
      <c r="B20" s="62" t="s">
        <v>166</v>
      </c>
      <c r="C20" s="67">
        <v>19</v>
      </c>
      <c r="D20" s="299">
        <f t="shared" si="1"/>
        <v>8.3028168398605124E-5</v>
      </c>
      <c r="E20" s="66">
        <v>14</v>
      </c>
      <c r="F20" s="215">
        <f t="shared" si="0"/>
        <v>5</v>
      </c>
      <c r="G20" s="298">
        <f t="shared" si="2"/>
        <v>0.35714285714285715</v>
      </c>
    </row>
    <row r="21" spans="1:7" x14ac:dyDescent="0.25">
      <c r="A21" s="93">
        <v>34</v>
      </c>
      <c r="B21" s="62" t="s">
        <v>3</v>
      </c>
      <c r="C21" s="67">
        <v>222</v>
      </c>
      <c r="D21" s="299">
        <f t="shared" si="1"/>
        <v>9.7011859918370196E-4</v>
      </c>
      <c r="E21" s="66">
        <v>145</v>
      </c>
      <c r="F21" s="215">
        <f t="shared" si="0"/>
        <v>77</v>
      </c>
      <c r="G21" s="298">
        <f t="shared" si="2"/>
        <v>0.53103448275862064</v>
      </c>
    </row>
    <row r="22" spans="1:7" x14ac:dyDescent="0.25">
      <c r="A22" s="93">
        <v>30</v>
      </c>
      <c r="B22" s="62" t="s">
        <v>4</v>
      </c>
      <c r="C22" s="67">
        <v>357</v>
      </c>
      <c r="D22" s="299">
        <f t="shared" si="1"/>
        <v>1.560055585173791E-3</v>
      </c>
      <c r="E22" s="66">
        <v>338</v>
      </c>
      <c r="F22" s="215">
        <f t="shared" si="0"/>
        <v>19</v>
      </c>
      <c r="G22" s="298">
        <f t="shared" si="2"/>
        <v>5.6213017751479293E-2</v>
      </c>
    </row>
    <row r="23" spans="1:7" x14ac:dyDescent="0.25">
      <c r="A23" s="93">
        <v>66</v>
      </c>
      <c r="B23" s="62" t="s">
        <v>5</v>
      </c>
      <c r="C23" s="67">
        <v>54</v>
      </c>
      <c r="D23" s="299">
        <f t="shared" si="1"/>
        <v>2.3597479439603562E-4</v>
      </c>
      <c r="E23" s="66">
        <v>43</v>
      </c>
      <c r="F23" s="215">
        <f t="shared" si="0"/>
        <v>11</v>
      </c>
      <c r="G23" s="298">
        <f t="shared" si="2"/>
        <v>0.2558139534883721</v>
      </c>
    </row>
    <row r="24" spans="1:7" x14ac:dyDescent="0.25">
      <c r="A24" s="93">
        <v>8</v>
      </c>
      <c r="B24" s="62" t="s">
        <v>126</v>
      </c>
      <c r="C24" s="67">
        <v>1196</v>
      </c>
      <c r="D24" s="299">
        <f t="shared" si="1"/>
        <v>5.226404705512196E-3</v>
      </c>
      <c r="E24" s="66">
        <v>866</v>
      </c>
      <c r="F24" s="215">
        <f t="shared" si="0"/>
        <v>330</v>
      </c>
      <c r="G24" s="298">
        <f t="shared" si="2"/>
        <v>0.38106235565819863</v>
      </c>
    </row>
    <row r="25" spans="1:7" x14ac:dyDescent="0.25">
      <c r="A25" s="93">
        <v>65</v>
      </c>
      <c r="B25" s="62" t="s">
        <v>138</v>
      </c>
      <c r="C25" s="67">
        <v>55</v>
      </c>
      <c r="D25" s="299">
        <f t="shared" si="1"/>
        <v>2.4034469799596222E-4</v>
      </c>
      <c r="E25" s="66">
        <v>38</v>
      </c>
      <c r="F25" s="215">
        <f t="shared" si="0"/>
        <v>17</v>
      </c>
      <c r="G25" s="298">
        <f t="shared" si="2"/>
        <v>0.44736842105263158</v>
      </c>
    </row>
    <row r="26" spans="1:7" x14ac:dyDescent="0.25">
      <c r="A26" s="93">
        <v>47</v>
      </c>
      <c r="B26" s="62" t="s">
        <v>156</v>
      </c>
      <c r="C26" s="67">
        <v>117</v>
      </c>
      <c r="D26" s="299">
        <f t="shared" si="1"/>
        <v>5.1127872119141051E-4</v>
      </c>
      <c r="E26" s="66">
        <v>56</v>
      </c>
      <c r="F26" s="215">
        <f t="shared" si="0"/>
        <v>61</v>
      </c>
      <c r="G26" s="298">
        <f t="shared" si="2"/>
        <v>1.0892857142857142</v>
      </c>
    </row>
    <row r="27" spans="1:7" x14ac:dyDescent="0.25">
      <c r="A27" s="93">
        <v>71</v>
      </c>
      <c r="B27" s="62" t="s">
        <v>155</v>
      </c>
      <c r="C27" s="67">
        <v>46</v>
      </c>
      <c r="D27" s="299">
        <f t="shared" si="1"/>
        <v>2.0101556559662295E-4</v>
      </c>
      <c r="E27" s="66">
        <v>21</v>
      </c>
      <c r="F27" s="215">
        <f t="shared" si="0"/>
        <v>25</v>
      </c>
      <c r="G27" s="298">
        <f t="shared" si="2"/>
        <v>1.1904761904761905</v>
      </c>
    </row>
    <row r="28" spans="1:7" x14ac:dyDescent="0.25">
      <c r="A28" s="93">
        <v>79</v>
      </c>
      <c r="B28" s="62" t="s">
        <v>61</v>
      </c>
      <c r="C28" s="67">
        <v>39</v>
      </c>
      <c r="D28" s="299">
        <f t="shared" si="1"/>
        <v>1.7042624039713685E-4</v>
      </c>
      <c r="E28" s="66">
        <v>34</v>
      </c>
      <c r="F28" s="215">
        <f t="shared" si="0"/>
        <v>5</v>
      </c>
      <c r="G28" s="298">
        <f t="shared" si="2"/>
        <v>0.14705882352941177</v>
      </c>
    </row>
    <row r="29" spans="1:7" ht="17.25" customHeight="1" x14ac:dyDescent="0.25">
      <c r="A29" s="93">
        <v>73</v>
      </c>
      <c r="B29" s="62" t="s">
        <v>6</v>
      </c>
      <c r="C29" s="67">
        <v>43</v>
      </c>
      <c r="D29" s="299">
        <f t="shared" si="1"/>
        <v>1.8790585479684318E-4</v>
      </c>
      <c r="E29" s="66">
        <v>48</v>
      </c>
      <c r="F29" s="215">
        <f t="shared" si="0"/>
        <v>-5</v>
      </c>
      <c r="G29" s="298">
        <f t="shared" si="2"/>
        <v>-0.10416666666666667</v>
      </c>
    </row>
    <row r="30" spans="1:7" x14ac:dyDescent="0.25">
      <c r="A30" s="93">
        <v>46</v>
      </c>
      <c r="B30" s="62" t="s">
        <v>91</v>
      </c>
      <c r="C30" s="67">
        <v>121</v>
      </c>
      <c r="D30" s="299">
        <f t="shared" si="1"/>
        <v>5.287583355911169E-4</v>
      </c>
      <c r="E30" s="66">
        <v>132</v>
      </c>
      <c r="F30" s="215">
        <f t="shared" si="0"/>
        <v>-11</v>
      </c>
      <c r="G30" s="298">
        <f t="shared" si="2"/>
        <v>-8.3333333333333329E-2</v>
      </c>
    </row>
    <row r="31" spans="1:7" x14ac:dyDescent="0.25">
      <c r="A31" s="93">
        <v>87</v>
      </c>
      <c r="B31" s="62" t="s">
        <v>98</v>
      </c>
      <c r="C31" s="67">
        <v>34</v>
      </c>
      <c r="D31" s="299">
        <f t="shared" si="1"/>
        <v>1.4857672239750391E-4</v>
      </c>
      <c r="E31" s="66">
        <v>48</v>
      </c>
      <c r="F31" s="215">
        <f t="shared" si="0"/>
        <v>-14</v>
      </c>
      <c r="G31" s="298">
        <f t="shared" si="2"/>
        <v>-0.29166666666666669</v>
      </c>
    </row>
    <row r="32" spans="1:7" x14ac:dyDescent="0.25">
      <c r="A32" s="93">
        <v>48</v>
      </c>
      <c r="B32" s="62" t="s">
        <v>73</v>
      </c>
      <c r="C32" s="67">
        <v>101</v>
      </c>
      <c r="D32" s="299">
        <f t="shared" si="1"/>
        <v>4.4136026359258517E-4</v>
      </c>
      <c r="E32" s="66">
        <v>109</v>
      </c>
      <c r="F32" s="215">
        <f t="shared" si="0"/>
        <v>-8</v>
      </c>
      <c r="G32" s="298">
        <f t="shared" si="2"/>
        <v>-7.3394495412844041E-2</v>
      </c>
    </row>
    <row r="33" spans="1:7" x14ac:dyDescent="0.25">
      <c r="A33" s="93">
        <v>118</v>
      </c>
      <c r="B33" s="62" t="s">
        <v>139</v>
      </c>
      <c r="C33" s="67">
        <v>11</v>
      </c>
      <c r="D33" s="299">
        <f t="shared" si="1"/>
        <v>4.8068939599192445E-5</v>
      </c>
      <c r="E33" s="216" t="s">
        <v>521</v>
      </c>
      <c r="F33" s="215">
        <v>11</v>
      </c>
      <c r="G33" s="884" t="s">
        <v>1480</v>
      </c>
    </row>
    <row r="34" spans="1:7" x14ac:dyDescent="0.25">
      <c r="A34" s="93">
        <v>63</v>
      </c>
      <c r="B34" s="62" t="s">
        <v>7</v>
      </c>
      <c r="C34" s="67">
        <v>58</v>
      </c>
      <c r="D34" s="299">
        <f t="shared" si="1"/>
        <v>2.5345440879574196E-4</v>
      </c>
      <c r="E34" s="66">
        <v>53</v>
      </c>
      <c r="F34" s="215">
        <f t="shared" si="0"/>
        <v>5</v>
      </c>
      <c r="G34" s="298">
        <f t="shared" si="2"/>
        <v>9.4339622641509441E-2</v>
      </c>
    </row>
    <row r="35" spans="1:7" x14ac:dyDescent="0.25">
      <c r="A35" s="93">
        <v>112</v>
      </c>
      <c r="B35" s="62" t="s">
        <v>145</v>
      </c>
      <c r="C35" s="67">
        <v>14</v>
      </c>
      <c r="D35" s="299">
        <f t="shared" si="1"/>
        <v>6.1178650398972204E-5</v>
      </c>
      <c r="E35" s="66">
        <v>15</v>
      </c>
      <c r="F35" s="215">
        <f t="shared" si="0"/>
        <v>-1</v>
      </c>
      <c r="G35" s="298">
        <f t="shared" si="2"/>
        <v>-6.6666666666666666E-2</v>
      </c>
    </row>
    <row r="36" spans="1:7" x14ac:dyDescent="0.25">
      <c r="A36" s="93">
        <v>3</v>
      </c>
      <c r="B36" s="62" t="s">
        <v>8</v>
      </c>
      <c r="C36" s="67">
        <v>5584</v>
      </c>
      <c r="D36" s="299">
        <f t="shared" si="1"/>
        <v>2.4401541701990055E-2</v>
      </c>
      <c r="E36" s="66">
        <v>5323</v>
      </c>
      <c r="F36" s="215">
        <f t="shared" si="0"/>
        <v>261</v>
      </c>
      <c r="G36" s="298">
        <f t="shared" si="2"/>
        <v>4.9032500469659963E-2</v>
      </c>
    </row>
    <row r="37" spans="1:7" x14ac:dyDescent="0.25">
      <c r="A37" s="93">
        <v>57</v>
      </c>
      <c r="B37" s="62" t="s">
        <v>99</v>
      </c>
      <c r="C37" s="67">
        <v>66</v>
      </c>
      <c r="D37" s="299">
        <f t="shared" si="1"/>
        <v>2.8841363759515463E-4</v>
      </c>
      <c r="E37" s="66">
        <v>26</v>
      </c>
      <c r="F37" s="215">
        <f t="shared" si="0"/>
        <v>40</v>
      </c>
      <c r="G37" s="298">
        <f t="shared" si="2"/>
        <v>1.5384615384615385</v>
      </c>
    </row>
    <row r="38" spans="1:7" x14ac:dyDescent="0.25">
      <c r="A38" s="93">
        <v>91</v>
      </c>
      <c r="B38" s="62" t="s">
        <v>167</v>
      </c>
      <c r="C38" s="67">
        <v>31</v>
      </c>
      <c r="D38" s="299">
        <f t="shared" si="1"/>
        <v>1.3546701159772415E-4</v>
      </c>
      <c r="E38" s="66">
        <v>34</v>
      </c>
      <c r="F38" s="215">
        <f t="shared" ref="F38:F69" si="3">C38-E38</f>
        <v>-3</v>
      </c>
      <c r="G38" s="298">
        <f t="shared" si="2"/>
        <v>-8.8235294117647065E-2</v>
      </c>
    </row>
    <row r="39" spans="1:7" x14ac:dyDescent="0.25">
      <c r="A39" s="93">
        <v>25</v>
      </c>
      <c r="B39" s="62" t="s">
        <v>9</v>
      </c>
      <c r="C39" s="67">
        <v>428</v>
      </c>
      <c r="D39" s="299">
        <f t="shared" si="1"/>
        <v>1.8703187407685786E-3</v>
      </c>
      <c r="E39" s="66">
        <v>288</v>
      </c>
      <c r="F39" s="215">
        <f t="shared" si="3"/>
        <v>140</v>
      </c>
      <c r="G39" s="298">
        <f t="shared" si="2"/>
        <v>0.4861111111111111</v>
      </c>
    </row>
    <row r="40" spans="1:7" x14ac:dyDescent="0.25">
      <c r="A40" s="93">
        <v>67</v>
      </c>
      <c r="B40" s="62" t="s">
        <v>74</v>
      </c>
      <c r="C40" s="67">
        <v>54</v>
      </c>
      <c r="D40" s="299">
        <f t="shared" si="1"/>
        <v>2.3597479439603562E-4</v>
      </c>
      <c r="E40" s="66">
        <v>56</v>
      </c>
      <c r="F40" s="215">
        <f t="shared" si="3"/>
        <v>-2</v>
      </c>
      <c r="G40" s="298">
        <f t="shared" si="2"/>
        <v>-3.5714285714285712E-2</v>
      </c>
    </row>
    <row r="41" spans="1:7" x14ac:dyDescent="0.25">
      <c r="A41" s="93">
        <v>95</v>
      </c>
      <c r="B41" s="62" t="s">
        <v>189</v>
      </c>
      <c r="C41" s="67">
        <v>26</v>
      </c>
      <c r="D41" s="299">
        <f t="shared" si="1"/>
        <v>1.1361749359809123E-4</v>
      </c>
      <c r="E41" s="66">
        <v>29</v>
      </c>
      <c r="F41" s="215">
        <f t="shared" si="3"/>
        <v>-3</v>
      </c>
      <c r="G41" s="298">
        <f t="shared" si="2"/>
        <v>-0.10344827586206896</v>
      </c>
    </row>
    <row r="42" spans="1:7" x14ac:dyDescent="0.25">
      <c r="A42" s="93">
        <v>29</v>
      </c>
      <c r="B42" s="62" t="s">
        <v>10</v>
      </c>
      <c r="C42" s="67">
        <v>388</v>
      </c>
      <c r="D42" s="299">
        <f t="shared" si="1"/>
        <v>1.6955225967715153E-3</v>
      </c>
      <c r="E42" s="66">
        <v>246</v>
      </c>
      <c r="F42" s="215">
        <f t="shared" si="3"/>
        <v>142</v>
      </c>
      <c r="G42" s="298">
        <f t="shared" si="2"/>
        <v>0.57723577235772361</v>
      </c>
    </row>
    <row r="43" spans="1:7" x14ac:dyDescent="0.25">
      <c r="A43" s="93">
        <v>15</v>
      </c>
      <c r="B43" s="62" t="s">
        <v>11</v>
      </c>
      <c r="C43" s="67">
        <v>931</v>
      </c>
      <c r="D43" s="299">
        <f t="shared" si="1"/>
        <v>4.0683802515316513E-3</v>
      </c>
      <c r="E43" s="66">
        <v>970</v>
      </c>
      <c r="F43" s="215">
        <f t="shared" si="3"/>
        <v>-39</v>
      </c>
      <c r="G43" s="298">
        <f t="shared" si="2"/>
        <v>-4.0206185567010312E-2</v>
      </c>
    </row>
    <row r="44" spans="1:7" x14ac:dyDescent="0.25">
      <c r="A44" s="93">
        <v>82</v>
      </c>
      <c r="B44" s="62" t="s">
        <v>158</v>
      </c>
      <c r="C44" s="67">
        <v>38</v>
      </c>
      <c r="D44" s="299">
        <f t="shared" si="1"/>
        <v>1.6605633679721025E-4</v>
      </c>
      <c r="E44" s="66">
        <v>34</v>
      </c>
      <c r="F44" s="215">
        <f t="shared" si="3"/>
        <v>4</v>
      </c>
      <c r="G44" s="298">
        <f t="shared" si="2"/>
        <v>0.11764705882352941</v>
      </c>
    </row>
    <row r="45" spans="1:7" x14ac:dyDescent="0.25">
      <c r="A45" s="93">
        <v>6</v>
      </c>
      <c r="B45" s="62" t="s">
        <v>12</v>
      </c>
      <c r="C45" s="67">
        <v>1268</v>
      </c>
      <c r="D45" s="299">
        <f t="shared" si="1"/>
        <v>5.5410377647069102E-3</v>
      </c>
      <c r="E45" s="66">
        <v>1012</v>
      </c>
      <c r="F45" s="215">
        <f t="shared" si="3"/>
        <v>256</v>
      </c>
      <c r="G45" s="298">
        <f t="shared" si="2"/>
        <v>0.25296442687747034</v>
      </c>
    </row>
    <row r="46" spans="1:7" x14ac:dyDescent="0.25">
      <c r="A46" s="93">
        <v>114</v>
      </c>
      <c r="B46" s="62" t="s">
        <v>159</v>
      </c>
      <c r="C46" s="67">
        <v>13</v>
      </c>
      <c r="D46" s="299">
        <f t="shared" si="1"/>
        <v>5.6808746799045613E-5</v>
      </c>
      <c r="E46" s="66">
        <v>11</v>
      </c>
      <c r="F46" s="215">
        <f t="shared" si="3"/>
        <v>2</v>
      </c>
      <c r="G46" s="298">
        <f t="shared" si="2"/>
        <v>0.18181818181818182</v>
      </c>
    </row>
    <row r="47" spans="1:7" x14ac:dyDescent="0.25">
      <c r="A47" s="93">
        <v>110</v>
      </c>
      <c r="B47" s="62" t="s">
        <v>141</v>
      </c>
      <c r="C47" s="67">
        <v>15</v>
      </c>
      <c r="D47" s="299">
        <f t="shared" si="1"/>
        <v>6.5548553998898788E-5</v>
      </c>
      <c r="E47" s="66">
        <v>10</v>
      </c>
      <c r="F47" s="215">
        <f t="shared" si="3"/>
        <v>5</v>
      </c>
      <c r="G47" s="298">
        <f t="shared" si="2"/>
        <v>0.5</v>
      </c>
    </row>
    <row r="48" spans="1:7" x14ac:dyDescent="0.25">
      <c r="A48" s="93">
        <v>33</v>
      </c>
      <c r="B48" s="62" t="s">
        <v>127</v>
      </c>
      <c r="C48" s="67">
        <v>285</v>
      </c>
      <c r="D48" s="299">
        <f t="shared" si="1"/>
        <v>1.2454225259790769E-3</v>
      </c>
      <c r="E48" s="66">
        <v>228</v>
      </c>
      <c r="F48" s="215">
        <f t="shared" si="3"/>
        <v>57</v>
      </c>
      <c r="G48" s="298">
        <f t="shared" si="2"/>
        <v>0.25</v>
      </c>
    </row>
    <row r="49" spans="1:7" x14ac:dyDescent="0.25">
      <c r="A49" s="93">
        <v>53</v>
      </c>
      <c r="B49" s="62" t="s">
        <v>100</v>
      </c>
      <c r="C49" s="67">
        <v>77</v>
      </c>
      <c r="D49" s="299">
        <f t="shared" si="1"/>
        <v>3.3648257719434709E-4</v>
      </c>
      <c r="E49" s="66">
        <v>76</v>
      </c>
      <c r="F49" s="215">
        <f t="shared" si="3"/>
        <v>1</v>
      </c>
      <c r="G49" s="298">
        <f t="shared" si="2"/>
        <v>1.3157894736842105E-2</v>
      </c>
    </row>
    <row r="50" spans="1:7" x14ac:dyDescent="0.25">
      <c r="A50" s="93">
        <v>5</v>
      </c>
      <c r="B50" s="62" t="s">
        <v>13</v>
      </c>
      <c r="C50" s="67">
        <v>3595</v>
      </c>
      <c r="D50" s="299">
        <f t="shared" si="1"/>
        <v>1.5709803441736076E-2</v>
      </c>
      <c r="E50" s="66">
        <v>1917</v>
      </c>
      <c r="F50" s="215">
        <f t="shared" si="3"/>
        <v>1678</v>
      </c>
      <c r="G50" s="298">
        <f t="shared" si="2"/>
        <v>0.87532603025560773</v>
      </c>
    </row>
    <row r="51" spans="1:7" x14ac:dyDescent="0.25">
      <c r="A51" s="93">
        <v>10</v>
      </c>
      <c r="B51" s="62" t="s">
        <v>14</v>
      </c>
      <c r="C51" s="67">
        <v>1119</v>
      </c>
      <c r="D51" s="299">
        <f t="shared" si="1"/>
        <v>4.8899221283178491E-3</v>
      </c>
      <c r="E51" s="66">
        <v>1000</v>
      </c>
      <c r="F51" s="215">
        <f t="shared" si="3"/>
        <v>119</v>
      </c>
      <c r="G51" s="298">
        <f t="shared" si="2"/>
        <v>0.11899999999999999</v>
      </c>
    </row>
    <row r="52" spans="1:7" x14ac:dyDescent="0.25">
      <c r="A52" s="93">
        <v>41</v>
      </c>
      <c r="B52" s="62" t="s">
        <v>15</v>
      </c>
      <c r="C52" s="67">
        <v>155</v>
      </c>
      <c r="D52" s="299">
        <f t="shared" si="1"/>
        <v>6.7733505798862079E-4</v>
      </c>
      <c r="E52" s="66">
        <v>360</v>
      </c>
      <c r="F52" s="215">
        <f t="shared" si="3"/>
        <v>-205</v>
      </c>
      <c r="G52" s="298">
        <f t="shared" si="2"/>
        <v>-0.56944444444444442</v>
      </c>
    </row>
    <row r="53" spans="1:7" x14ac:dyDescent="0.25">
      <c r="A53" s="93">
        <v>74</v>
      </c>
      <c r="B53" s="62" t="s">
        <v>16</v>
      </c>
      <c r="C53" s="67">
        <v>43</v>
      </c>
      <c r="D53" s="299">
        <f t="shared" si="1"/>
        <v>1.8790585479684318E-4</v>
      </c>
      <c r="E53" s="66">
        <v>95</v>
      </c>
      <c r="F53" s="215">
        <f t="shared" si="3"/>
        <v>-52</v>
      </c>
      <c r="G53" s="298">
        <f t="shared" si="2"/>
        <v>-0.54736842105263162</v>
      </c>
    </row>
    <row r="54" spans="1:7" x14ac:dyDescent="0.25">
      <c r="A54" s="93">
        <v>12</v>
      </c>
      <c r="B54" s="62" t="s">
        <v>17</v>
      </c>
      <c r="C54" s="67">
        <v>1022</v>
      </c>
      <c r="D54" s="299">
        <f t="shared" si="1"/>
        <v>4.4660414791249702E-3</v>
      </c>
      <c r="E54" s="66">
        <v>626</v>
      </c>
      <c r="F54" s="215">
        <f t="shared" si="3"/>
        <v>396</v>
      </c>
      <c r="G54" s="298">
        <f t="shared" si="2"/>
        <v>0.63258785942492013</v>
      </c>
    </row>
    <row r="55" spans="1:7" x14ac:dyDescent="0.25">
      <c r="A55" s="93">
        <v>111</v>
      </c>
      <c r="B55" s="62" t="s">
        <v>83</v>
      </c>
      <c r="C55" s="67">
        <v>15</v>
      </c>
      <c r="D55" s="299">
        <f t="shared" si="1"/>
        <v>6.5548553998898788E-5</v>
      </c>
      <c r="E55" s="66">
        <v>9</v>
      </c>
      <c r="F55" s="215">
        <f t="shared" si="3"/>
        <v>6</v>
      </c>
      <c r="G55" s="298">
        <f t="shared" si="2"/>
        <v>0.66666666666666663</v>
      </c>
    </row>
    <row r="56" spans="1:7" x14ac:dyDescent="0.25">
      <c r="A56" s="93">
        <v>100</v>
      </c>
      <c r="B56" s="62" t="s">
        <v>114</v>
      </c>
      <c r="C56" s="67">
        <v>23</v>
      </c>
      <c r="D56" s="299">
        <f t="shared" si="1"/>
        <v>1.0050778279831147E-4</v>
      </c>
      <c r="E56" s="66">
        <v>15</v>
      </c>
      <c r="F56" s="215">
        <f t="shared" si="3"/>
        <v>8</v>
      </c>
      <c r="G56" s="298">
        <f t="shared" si="2"/>
        <v>0.53333333333333333</v>
      </c>
    </row>
    <row r="57" spans="1:7" x14ac:dyDescent="0.25">
      <c r="A57" s="93">
        <v>23</v>
      </c>
      <c r="B57" s="62" t="s">
        <v>18</v>
      </c>
      <c r="C57" s="67">
        <v>503</v>
      </c>
      <c r="D57" s="299">
        <f t="shared" si="1"/>
        <v>2.1980615107630727E-3</v>
      </c>
      <c r="E57" s="66">
        <v>447</v>
      </c>
      <c r="F57" s="215">
        <f t="shared" si="3"/>
        <v>56</v>
      </c>
      <c r="G57" s="298">
        <f t="shared" si="2"/>
        <v>0.12527964205816555</v>
      </c>
    </row>
    <row r="58" spans="1:7" x14ac:dyDescent="0.25">
      <c r="A58" s="93">
        <v>101</v>
      </c>
      <c r="B58" s="62" t="s">
        <v>152</v>
      </c>
      <c r="C58" s="67">
        <v>22</v>
      </c>
      <c r="D58" s="299">
        <f t="shared" si="1"/>
        <v>9.613787919838489E-5</v>
      </c>
      <c r="E58" s="66">
        <v>14</v>
      </c>
      <c r="F58" s="215">
        <f t="shared" si="3"/>
        <v>8</v>
      </c>
      <c r="G58" s="298">
        <f t="shared" si="2"/>
        <v>0.5714285714285714</v>
      </c>
    </row>
    <row r="59" spans="1:7" x14ac:dyDescent="0.25">
      <c r="A59" s="93">
        <v>24</v>
      </c>
      <c r="B59" s="62" t="s">
        <v>19</v>
      </c>
      <c r="C59" s="67">
        <v>472</v>
      </c>
      <c r="D59" s="299">
        <f t="shared" si="1"/>
        <v>2.0625944991653484E-3</v>
      </c>
      <c r="E59" s="66">
        <v>171</v>
      </c>
      <c r="F59" s="215">
        <f t="shared" si="3"/>
        <v>301</v>
      </c>
      <c r="G59" s="298">
        <f t="shared" si="2"/>
        <v>1.760233918128655</v>
      </c>
    </row>
    <row r="60" spans="1:7" x14ac:dyDescent="0.25">
      <c r="A60" s="93">
        <v>115</v>
      </c>
      <c r="B60" s="62" t="s">
        <v>85</v>
      </c>
      <c r="C60" s="67">
        <v>13</v>
      </c>
      <c r="D60" s="299">
        <f t="shared" si="1"/>
        <v>5.6808746799045613E-5</v>
      </c>
      <c r="E60" s="66">
        <v>4</v>
      </c>
      <c r="F60" s="215">
        <f t="shared" si="3"/>
        <v>9</v>
      </c>
      <c r="G60" s="298">
        <f t="shared" si="2"/>
        <v>2.25</v>
      </c>
    </row>
    <row r="61" spans="1:7" x14ac:dyDescent="0.25">
      <c r="A61" s="93">
        <v>113</v>
      </c>
      <c r="B61" s="62" t="s">
        <v>115</v>
      </c>
      <c r="C61" s="67">
        <v>14</v>
      </c>
      <c r="D61" s="299">
        <f t="shared" si="1"/>
        <v>6.1178650398972204E-5</v>
      </c>
      <c r="E61" s="66">
        <v>3</v>
      </c>
      <c r="F61" s="215">
        <f t="shared" si="3"/>
        <v>11</v>
      </c>
      <c r="G61" s="298">
        <f t="shared" si="2"/>
        <v>3.6666666666666665</v>
      </c>
    </row>
    <row r="62" spans="1:7" x14ac:dyDescent="0.25">
      <c r="A62" s="93">
        <v>116</v>
      </c>
      <c r="B62" s="62" t="s">
        <v>131</v>
      </c>
      <c r="C62" s="67">
        <v>12</v>
      </c>
      <c r="D62" s="299">
        <f t="shared" si="1"/>
        <v>5.2438843199119029E-5</v>
      </c>
      <c r="E62" s="216" t="s">
        <v>521</v>
      </c>
      <c r="F62" s="215">
        <v>12</v>
      </c>
      <c r="G62" s="884" t="s">
        <v>1480</v>
      </c>
    </row>
    <row r="63" spans="1:7" x14ac:dyDescent="0.25">
      <c r="A63" s="93">
        <v>39</v>
      </c>
      <c r="B63" s="62" t="s">
        <v>168</v>
      </c>
      <c r="C63" s="67">
        <v>165</v>
      </c>
      <c r="D63" s="299">
        <f t="shared" si="1"/>
        <v>7.2103409398788666E-4</v>
      </c>
      <c r="E63" s="66">
        <v>129</v>
      </c>
      <c r="F63" s="215">
        <f t="shared" si="3"/>
        <v>36</v>
      </c>
      <c r="G63" s="298">
        <f t="shared" si="2"/>
        <v>0.27906976744186046</v>
      </c>
    </row>
    <row r="64" spans="1:7" x14ac:dyDescent="0.25">
      <c r="A64" s="93">
        <v>102</v>
      </c>
      <c r="B64" s="62" t="s">
        <v>67</v>
      </c>
      <c r="C64" s="67">
        <v>20</v>
      </c>
      <c r="D64" s="299">
        <f t="shared" si="1"/>
        <v>8.7398071998531708E-5</v>
      </c>
      <c r="E64" s="66">
        <v>15</v>
      </c>
      <c r="F64" s="215">
        <f t="shared" si="3"/>
        <v>5</v>
      </c>
      <c r="G64" s="298">
        <f t="shared" si="2"/>
        <v>0.33333333333333331</v>
      </c>
    </row>
    <row r="65" spans="1:7" x14ac:dyDescent="0.25">
      <c r="A65" s="93">
        <v>27</v>
      </c>
      <c r="B65" s="62" t="s">
        <v>20</v>
      </c>
      <c r="C65" s="67">
        <v>407</v>
      </c>
      <c r="D65" s="299">
        <f t="shared" si="1"/>
        <v>1.7785507651701202E-3</v>
      </c>
      <c r="E65" s="66">
        <v>292</v>
      </c>
      <c r="F65" s="215">
        <f t="shared" si="3"/>
        <v>115</v>
      </c>
      <c r="G65" s="298">
        <f t="shared" si="2"/>
        <v>0.39383561643835618</v>
      </c>
    </row>
    <row r="66" spans="1:7" x14ac:dyDescent="0.25">
      <c r="A66" s="93">
        <v>84</v>
      </c>
      <c r="B66" s="62" t="s">
        <v>116</v>
      </c>
      <c r="C66" s="67">
        <v>36</v>
      </c>
      <c r="D66" s="299">
        <f t="shared" si="1"/>
        <v>1.5731652959735708E-4</v>
      </c>
      <c r="E66" s="66">
        <v>17</v>
      </c>
      <c r="F66" s="215">
        <f t="shared" si="3"/>
        <v>19</v>
      </c>
      <c r="G66" s="298">
        <f t="shared" si="2"/>
        <v>1.1176470588235294</v>
      </c>
    </row>
    <row r="67" spans="1:7" x14ac:dyDescent="0.25">
      <c r="A67" s="93">
        <v>80</v>
      </c>
      <c r="B67" s="62" t="s">
        <v>123</v>
      </c>
      <c r="C67" s="67">
        <v>39</v>
      </c>
      <c r="D67" s="299">
        <f t="shared" si="1"/>
        <v>1.7042624039713685E-4</v>
      </c>
      <c r="E67" s="66">
        <v>44</v>
      </c>
      <c r="F67" s="215">
        <f t="shared" si="3"/>
        <v>-5</v>
      </c>
      <c r="G67" s="298">
        <f t="shared" si="2"/>
        <v>-0.11363636363636363</v>
      </c>
    </row>
    <row r="68" spans="1:7" x14ac:dyDescent="0.25">
      <c r="A68" s="93">
        <v>68</v>
      </c>
      <c r="B68" s="62" t="s">
        <v>21</v>
      </c>
      <c r="C68" s="67">
        <v>53</v>
      </c>
      <c r="D68" s="299">
        <f t="shared" si="1"/>
        <v>2.3160489079610905E-4</v>
      </c>
      <c r="E68" s="66">
        <v>50</v>
      </c>
      <c r="F68" s="215">
        <f t="shared" si="3"/>
        <v>3</v>
      </c>
      <c r="G68" s="298">
        <f t="shared" si="2"/>
        <v>0.06</v>
      </c>
    </row>
    <row r="69" spans="1:7" x14ac:dyDescent="0.25">
      <c r="A69" s="93">
        <v>60</v>
      </c>
      <c r="B69" s="62" t="s">
        <v>160</v>
      </c>
      <c r="C69" s="67">
        <v>63</v>
      </c>
      <c r="D69" s="299">
        <f t="shared" si="1"/>
        <v>2.7530392679537489E-4</v>
      </c>
      <c r="E69" s="66">
        <v>71</v>
      </c>
      <c r="F69" s="215">
        <f t="shared" si="3"/>
        <v>-8</v>
      </c>
      <c r="G69" s="298">
        <f t="shared" si="2"/>
        <v>-0.11267605633802817</v>
      </c>
    </row>
    <row r="70" spans="1:7" x14ac:dyDescent="0.25">
      <c r="A70" s="93">
        <v>123</v>
      </c>
      <c r="B70" s="62" t="s">
        <v>107</v>
      </c>
      <c r="C70" s="67">
        <v>10</v>
      </c>
      <c r="D70" s="299">
        <f t="shared" si="1"/>
        <v>4.3699035999265854E-5</v>
      </c>
      <c r="E70" s="66">
        <v>3</v>
      </c>
      <c r="F70" s="215">
        <f t="shared" ref="F70:F101" si="4">C70-E70</f>
        <v>7</v>
      </c>
      <c r="G70" s="298">
        <f t="shared" si="2"/>
        <v>2.3333333333333335</v>
      </c>
    </row>
    <row r="71" spans="1:7" x14ac:dyDescent="0.25">
      <c r="A71" s="93">
        <v>124</v>
      </c>
      <c r="B71" s="62" t="s">
        <v>102</v>
      </c>
      <c r="C71" s="67">
        <v>10</v>
      </c>
      <c r="D71" s="299">
        <f t="shared" ref="D71:D130" si="5">C71/228838</f>
        <v>4.3699035999265854E-5</v>
      </c>
      <c r="E71" s="66">
        <v>9</v>
      </c>
      <c r="F71" s="215">
        <f t="shared" si="4"/>
        <v>1</v>
      </c>
      <c r="G71" s="298">
        <f t="shared" ref="G71:G130" si="6">F71/E71</f>
        <v>0.1111111111111111</v>
      </c>
    </row>
    <row r="72" spans="1:7" x14ac:dyDescent="0.25">
      <c r="A72" s="93">
        <v>117</v>
      </c>
      <c r="B72" s="62" t="s">
        <v>128</v>
      </c>
      <c r="C72" s="67">
        <v>12</v>
      </c>
      <c r="D72" s="299">
        <f t="shared" si="5"/>
        <v>5.2438843199119029E-5</v>
      </c>
      <c r="E72" s="66">
        <v>10</v>
      </c>
      <c r="F72" s="215">
        <f t="shared" si="4"/>
        <v>2</v>
      </c>
      <c r="G72" s="298">
        <f t="shared" si="6"/>
        <v>0.2</v>
      </c>
    </row>
    <row r="73" spans="1:7" x14ac:dyDescent="0.25">
      <c r="A73" s="93">
        <v>85</v>
      </c>
      <c r="B73" s="62" t="s">
        <v>171</v>
      </c>
      <c r="C73" s="67">
        <v>35</v>
      </c>
      <c r="D73" s="299">
        <f t="shared" si="5"/>
        <v>1.5294662599743051E-4</v>
      </c>
      <c r="E73" s="66">
        <v>17</v>
      </c>
      <c r="F73" s="215">
        <f t="shared" si="4"/>
        <v>18</v>
      </c>
      <c r="G73" s="298">
        <f t="shared" si="6"/>
        <v>1.0588235294117647</v>
      </c>
    </row>
    <row r="74" spans="1:7" x14ac:dyDescent="0.25">
      <c r="A74" s="93">
        <v>18</v>
      </c>
      <c r="B74" s="62" t="s">
        <v>22</v>
      </c>
      <c r="C74" s="67">
        <v>707</v>
      </c>
      <c r="D74" s="299">
        <f t="shared" si="5"/>
        <v>3.0895218451480961E-3</v>
      </c>
      <c r="E74" s="66">
        <v>626</v>
      </c>
      <c r="F74" s="215">
        <f t="shared" si="4"/>
        <v>81</v>
      </c>
      <c r="G74" s="298">
        <f t="shared" si="6"/>
        <v>0.12939297124600638</v>
      </c>
    </row>
    <row r="75" spans="1:7" x14ac:dyDescent="0.25">
      <c r="A75" s="93">
        <v>83</v>
      </c>
      <c r="B75" s="62" t="s">
        <v>23</v>
      </c>
      <c r="C75" s="67">
        <v>38</v>
      </c>
      <c r="D75" s="299">
        <f t="shared" si="5"/>
        <v>1.6605633679721025E-4</v>
      </c>
      <c r="E75" s="66">
        <v>51</v>
      </c>
      <c r="F75" s="215">
        <f t="shared" si="4"/>
        <v>-13</v>
      </c>
      <c r="G75" s="298">
        <f t="shared" si="6"/>
        <v>-0.25490196078431371</v>
      </c>
    </row>
    <row r="76" spans="1:7" x14ac:dyDescent="0.25">
      <c r="A76" s="93">
        <v>55</v>
      </c>
      <c r="B76" s="62" t="s">
        <v>24</v>
      </c>
      <c r="C76" s="67">
        <v>72</v>
      </c>
      <c r="D76" s="299">
        <f t="shared" si="5"/>
        <v>3.1463305919471416E-4</v>
      </c>
      <c r="E76" s="66">
        <v>40</v>
      </c>
      <c r="F76" s="215">
        <f t="shared" si="4"/>
        <v>32</v>
      </c>
      <c r="G76" s="298">
        <f t="shared" si="6"/>
        <v>0.8</v>
      </c>
    </row>
    <row r="77" spans="1:7" x14ac:dyDescent="0.25">
      <c r="A77" s="93">
        <v>88</v>
      </c>
      <c r="B77" s="62" t="s">
        <v>147</v>
      </c>
      <c r="C77" s="67">
        <v>34</v>
      </c>
      <c r="D77" s="299">
        <f t="shared" si="5"/>
        <v>1.4857672239750391E-4</v>
      </c>
      <c r="E77" s="66">
        <v>11</v>
      </c>
      <c r="F77" s="215">
        <f t="shared" si="4"/>
        <v>23</v>
      </c>
      <c r="G77" s="298">
        <f t="shared" si="6"/>
        <v>2.0909090909090908</v>
      </c>
    </row>
    <row r="78" spans="1:7" x14ac:dyDescent="0.25">
      <c r="A78" s="93">
        <v>107</v>
      </c>
      <c r="B78" s="62" t="s">
        <v>172</v>
      </c>
      <c r="C78" s="67">
        <v>17</v>
      </c>
      <c r="D78" s="299">
        <f t="shared" si="5"/>
        <v>7.4288361198751956E-5</v>
      </c>
      <c r="E78" s="66">
        <v>19</v>
      </c>
      <c r="F78" s="215">
        <f t="shared" si="4"/>
        <v>-2</v>
      </c>
      <c r="G78" s="298">
        <f t="shared" si="6"/>
        <v>-0.10526315789473684</v>
      </c>
    </row>
    <row r="79" spans="1:7" x14ac:dyDescent="0.25">
      <c r="A79" s="93">
        <v>35</v>
      </c>
      <c r="B79" s="62" t="s">
        <v>25</v>
      </c>
      <c r="C79" s="67">
        <v>201</v>
      </c>
      <c r="D79" s="299">
        <f t="shared" si="5"/>
        <v>8.7835062358524374E-4</v>
      </c>
      <c r="E79" s="66">
        <v>188</v>
      </c>
      <c r="F79" s="215">
        <f t="shared" si="4"/>
        <v>13</v>
      </c>
      <c r="G79" s="298">
        <f t="shared" si="6"/>
        <v>6.9148936170212769E-2</v>
      </c>
    </row>
    <row r="80" spans="1:7" x14ac:dyDescent="0.25">
      <c r="A80" s="93">
        <v>9</v>
      </c>
      <c r="B80" s="62" t="s">
        <v>26</v>
      </c>
      <c r="C80" s="67">
        <v>1126</v>
      </c>
      <c r="D80" s="299">
        <f t="shared" si="5"/>
        <v>4.9205114535173355E-3</v>
      </c>
      <c r="E80" s="66">
        <v>350</v>
      </c>
      <c r="F80" s="215">
        <f t="shared" si="4"/>
        <v>776</v>
      </c>
      <c r="G80" s="298">
        <f t="shared" si="6"/>
        <v>2.2171428571428571</v>
      </c>
    </row>
    <row r="81" spans="1:7" x14ac:dyDescent="0.25">
      <c r="A81" s="93">
        <v>26</v>
      </c>
      <c r="B81" s="62" t="s">
        <v>27</v>
      </c>
      <c r="C81" s="67">
        <v>421</v>
      </c>
      <c r="D81" s="299">
        <f t="shared" si="5"/>
        <v>1.8397294155690926E-3</v>
      </c>
      <c r="E81" s="66">
        <v>450</v>
      </c>
      <c r="F81" s="215">
        <f t="shared" si="4"/>
        <v>-29</v>
      </c>
      <c r="G81" s="298">
        <f t="shared" si="6"/>
        <v>-6.4444444444444443E-2</v>
      </c>
    </row>
    <row r="82" spans="1:7" x14ac:dyDescent="0.25">
      <c r="A82" s="93">
        <v>4</v>
      </c>
      <c r="B82" s="62" t="s">
        <v>28</v>
      </c>
      <c r="C82" s="67">
        <v>4635</v>
      </c>
      <c r="D82" s="299">
        <f t="shared" si="5"/>
        <v>2.0254503185659724E-2</v>
      </c>
      <c r="E82" s="66">
        <v>3970</v>
      </c>
      <c r="F82" s="215">
        <f t="shared" si="4"/>
        <v>665</v>
      </c>
      <c r="G82" s="298">
        <f t="shared" si="6"/>
        <v>0.16750629722921914</v>
      </c>
    </row>
    <row r="83" spans="1:7" x14ac:dyDescent="0.25">
      <c r="A83" s="93">
        <v>38</v>
      </c>
      <c r="B83" s="62" t="s">
        <v>161</v>
      </c>
      <c r="C83" s="67">
        <v>170</v>
      </c>
      <c r="D83" s="299">
        <f t="shared" si="5"/>
        <v>7.4288361198751954E-4</v>
      </c>
      <c r="E83" s="66">
        <v>54</v>
      </c>
      <c r="F83" s="215">
        <f t="shared" si="4"/>
        <v>116</v>
      </c>
      <c r="G83" s="298">
        <f t="shared" si="6"/>
        <v>2.1481481481481484</v>
      </c>
    </row>
    <row r="84" spans="1:7" x14ac:dyDescent="0.25">
      <c r="A84" s="93">
        <v>37</v>
      </c>
      <c r="B84" s="62" t="s">
        <v>29</v>
      </c>
      <c r="C84" s="67">
        <v>171</v>
      </c>
      <c r="D84" s="299">
        <f t="shared" si="5"/>
        <v>7.4725351558744613E-4</v>
      </c>
      <c r="E84" s="66">
        <v>118</v>
      </c>
      <c r="F84" s="215">
        <f t="shared" si="4"/>
        <v>53</v>
      </c>
      <c r="G84" s="298">
        <f t="shared" si="6"/>
        <v>0.44915254237288138</v>
      </c>
    </row>
    <row r="85" spans="1:7" x14ac:dyDescent="0.25">
      <c r="A85" s="93">
        <v>96</v>
      </c>
      <c r="B85" s="62" t="s">
        <v>76</v>
      </c>
      <c r="C85" s="67">
        <v>26</v>
      </c>
      <c r="D85" s="299">
        <f t="shared" si="5"/>
        <v>1.1361749359809123E-4</v>
      </c>
      <c r="E85" s="66">
        <v>33</v>
      </c>
      <c r="F85" s="215">
        <f t="shared" si="4"/>
        <v>-7</v>
      </c>
      <c r="G85" s="298">
        <f t="shared" si="6"/>
        <v>-0.21212121212121213</v>
      </c>
    </row>
    <row r="86" spans="1:7" x14ac:dyDescent="0.25">
      <c r="A86" s="93">
        <v>119</v>
      </c>
      <c r="B86" s="62" t="s">
        <v>117</v>
      </c>
      <c r="C86" s="67">
        <v>11</v>
      </c>
      <c r="D86" s="299">
        <f t="shared" si="5"/>
        <v>4.8068939599192445E-5</v>
      </c>
      <c r="E86" s="66">
        <v>5</v>
      </c>
      <c r="F86" s="215">
        <f t="shared" si="4"/>
        <v>6</v>
      </c>
      <c r="G86" s="298">
        <f t="shared" si="6"/>
        <v>1.2</v>
      </c>
    </row>
    <row r="87" spans="1:7" x14ac:dyDescent="0.25">
      <c r="A87" s="93">
        <v>31</v>
      </c>
      <c r="B87" s="62" t="s">
        <v>30</v>
      </c>
      <c r="C87" s="67">
        <v>351</v>
      </c>
      <c r="D87" s="299">
        <f t="shared" si="5"/>
        <v>1.5338361635742316E-3</v>
      </c>
      <c r="E87" s="66">
        <v>195</v>
      </c>
      <c r="F87" s="215">
        <f t="shared" si="4"/>
        <v>156</v>
      </c>
      <c r="G87" s="298">
        <f t="shared" si="6"/>
        <v>0.8</v>
      </c>
    </row>
    <row r="88" spans="1:7" x14ac:dyDescent="0.25">
      <c r="A88" s="93">
        <v>22</v>
      </c>
      <c r="B88" s="62" t="s">
        <v>31</v>
      </c>
      <c r="C88" s="67">
        <v>597</v>
      </c>
      <c r="D88" s="299">
        <f t="shared" si="5"/>
        <v>2.6088324491561716E-3</v>
      </c>
      <c r="E88" s="66">
        <v>612</v>
      </c>
      <c r="F88" s="215">
        <f t="shared" si="4"/>
        <v>-15</v>
      </c>
      <c r="G88" s="298">
        <f t="shared" si="6"/>
        <v>-2.4509803921568627E-2</v>
      </c>
    </row>
    <row r="89" spans="1:7" x14ac:dyDescent="0.25">
      <c r="A89" s="93">
        <v>93</v>
      </c>
      <c r="B89" s="62" t="s">
        <v>142</v>
      </c>
      <c r="C89" s="67">
        <v>27</v>
      </c>
      <c r="D89" s="299">
        <f t="shared" si="5"/>
        <v>1.1798739719801781E-4</v>
      </c>
      <c r="E89" s="66">
        <v>22</v>
      </c>
      <c r="F89" s="215">
        <f t="shared" si="4"/>
        <v>5</v>
      </c>
      <c r="G89" s="298">
        <f t="shared" si="6"/>
        <v>0.22727272727272727</v>
      </c>
    </row>
    <row r="90" spans="1:7" x14ac:dyDescent="0.25">
      <c r="A90" s="93">
        <v>2</v>
      </c>
      <c r="B90" s="62" t="s">
        <v>32</v>
      </c>
      <c r="C90" s="67">
        <v>5912</v>
      </c>
      <c r="D90" s="299">
        <f t="shared" si="5"/>
        <v>2.5834870082765974E-2</v>
      </c>
      <c r="E90" s="66">
        <v>3587</v>
      </c>
      <c r="F90" s="215">
        <f t="shared" si="4"/>
        <v>2325</v>
      </c>
      <c r="G90" s="298">
        <f t="shared" si="6"/>
        <v>0.6481739615277391</v>
      </c>
    </row>
    <row r="91" spans="1:7" x14ac:dyDescent="0.25">
      <c r="A91" s="93">
        <v>44</v>
      </c>
      <c r="B91" s="62" t="s">
        <v>33</v>
      </c>
      <c r="C91" s="67">
        <v>127</v>
      </c>
      <c r="D91" s="299">
        <f t="shared" si="5"/>
        <v>5.5497775719067638E-4</v>
      </c>
      <c r="E91" s="66">
        <v>102</v>
      </c>
      <c r="F91" s="215">
        <f t="shared" si="4"/>
        <v>25</v>
      </c>
      <c r="G91" s="298">
        <f t="shared" si="6"/>
        <v>0.24509803921568626</v>
      </c>
    </row>
    <row r="92" spans="1:7" x14ac:dyDescent="0.25">
      <c r="A92" s="93">
        <v>40</v>
      </c>
      <c r="B92" s="62" t="s">
        <v>87</v>
      </c>
      <c r="C92" s="67">
        <v>165</v>
      </c>
      <c r="D92" s="299">
        <f t="shared" si="5"/>
        <v>7.2103409398788666E-4</v>
      </c>
      <c r="E92" s="66">
        <v>149</v>
      </c>
      <c r="F92" s="215">
        <f t="shared" si="4"/>
        <v>16</v>
      </c>
      <c r="G92" s="298">
        <f t="shared" si="6"/>
        <v>0.10738255033557047</v>
      </c>
    </row>
    <row r="93" spans="1:7" x14ac:dyDescent="0.25">
      <c r="A93" s="93">
        <v>81</v>
      </c>
      <c r="B93" s="62" t="s">
        <v>93</v>
      </c>
      <c r="C93" s="67">
        <v>39</v>
      </c>
      <c r="D93" s="299">
        <f t="shared" si="5"/>
        <v>1.7042624039713685E-4</v>
      </c>
      <c r="E93" s="66">
        <v>27</v>
      </c>
      <c r="F93" s="215">
        <f t="shared" si="4"/>
        <v>12</v>
      </c>
      <c r="G93" s="298">
        <f t="shared" si="6"/>
        <v>0.44444444444444442</v>
      </c>
    </row>
    <row r="94" spans="1:7" x14ac:dyDescent="0.25">
      <c r="A94" s="93">
        <v>62</v>
      </c>
      <c r="B94" s="62" t="s">
        <v>103</v>
      </c>
      <c r="C94" s="67">
        <v>60</v>
      </c>
      <c r="D94" s="299">
        <f t="shared" si="5"/>
        <v>2.6219421599559515E-4</v>
      </c>
      <c r="E94" s="66">
        <v>37</v>
      </c>
      <c r="F94" s="215">
        <f t="shared" si="4"/>
        <v>23</v>
      </c>
      <c r="G94" s="298">
        <f t="shared" si="6"/>
        <v>0.6216216216216216</v>
      </c>
    </row>
    <row r="95" spans="1:7" x14ac:dyDescent="0.25">
      <c r="A95" s="93">
        <v>70</v>
      </c>
      <c r="B95" s="62" t="s">
        <v>63</v>
      </c>
      <c r="C95" s="67">
        <v>50</v>
      </c>
      <c r="D95" s="299">
        <f t="shared" si="5"/>
        <v>2.1849517999632928E-4</v>
      </c>
      <c r="E95" s="66">
        <v>33</v>
      </c>
      <c r="F95" s="215">
        <f t="shared" si="4"/>
        <v>17</v>
      </c>
      <c r="G95" s="298">
        <f t="shared" si="6"/>
        <v>0.51515151515151514</v>
      </c>
    </row>
    <row r="96" spans="1:7" x14ac:dyDescent="0.25">
      <c r="A96" s="93">
        <v>78</v>
      </c>
      <c r="B96" s="62" t="s">
        <v>119</v>
      </c>
      <c r="C96" s="67">
        <v>42</v>
      </c>
      <c r="D96" s="299">
        <f t="shared" si="5"/>
        <v>1.8353595119691658E-4</v>
      </c>
      <c r="E96" s="66">
        <v>27</v>
      </c>
      <c r="F96" s="215">
        <f t="shared" si="4"/>
        <v>15</v>
      </c>
      <c r="G96" s="298">
        <f t="shared" si="6"/>
        <v>0.55555555555555558</v>
      </c>
    </row>
    <row r="97" spans="1:7" x14ac:dyDescent="0.25">
      <c r="A97" s="93">
        <v>19</v>
      </c>
      <c r="B97" s="62" t="s">
        <v>34</v>
      </c>
      <c r="C97" s="67">
        <v>698</v>
      </c>
      <c r="D97" s="299">
        <f t="shared" si="5"/>
        <v>3.0501927127487569E-3</v>
      </c>
      <c r="E97" s="66">
        <v>805</v>
      </c>
      <c r="F97" s="215">
        <f t="shared" si="4"/>
        <v>-107</v>
      </c>
      <c r="G97" s="298">
        <f t="shared" si="6"/>
        <v>-0.13291925465838508</v>
      </c>
    </row>
    <row r="98" spans="1:7" x14ac:dyDescent="0.25">
      <c r="A98" s="93">
        <v>94</v>
      </c>
      <c r="B98" s="62" t="s">
        <v>96</v>
      </c>
      <c r="C98" s="67">
        <v>27</v>
      </c>
      <c r="D98" s="299">
        <f t="shared" si="5"/>
        <v>1.1798739719801781E-4</v>
      </c>
      <c r="E98" s="66">
        <v>20</v>
      </c>
      <c r="F98" s="215">
        <f t="shared" si="4"/>
        <v>7</v>
      </c>
      <c r="G98" s="298">
        <f t="shared" si="6"/>
        <v>0.35</v>
      </c>
    </row>
    <row r="99" spans="1:7" x14ac:dyDescent="0.25">
      <c r="A99" s="93">
        <v>89</v>
      </c>
      <c r="B99" s="62" t="s">
        <v>176</v>
      </c>
      <c r="C99" s="67">
        <v>34</v>
      </c>
      <c r="D99" s="299">
        <f t="shared" si="5"/>
        <v>1.4857672239750391E-4</v>
      </c>
      <c r="E99" s="66">
        <v>34</v>
      </c>
      <c r="F99" s="216" t="s">
        <v>521</v>
      </c>
      <c r="G99" s="298">
        <v>0</v>
      </c>
    </row>
    <row r="100" spans="1:7" x14ac:dyDescent="0.25">
      <c r="A100" s="93">
        <v>32</v>
      </c>
      <c r="B100" s="62" t="s">
        <v>35</v>
      </c>
      <c r="C100" s="67">
        <v>304</v>
      </c>
      <c r="D100" s="299">
        <f t="shared" si="5"/>
        <v>1.328450694377682E-3</v>
      </c>
      <c r="E100" s="66">
        <v>241</v>
      </c>
      <c r="F100" s="215">
        <f t="shared" si="4"/>
        <v>63</v>
      </c>
      <c r="G100" s="298">
        <f t="shared" si="6"/>
        <v>0.26141078838174275</v>
      </c>
    </row>
    <row r="101" spans="1:7" x14ac:dyDescent="0.25">
      <c r="A101" s="93">
        <v>120</v>
      </c>
      <c r="B101" s="62" t="s">
        <v>104</v>
      </c>
      <c r="C101" s="67">
        <v>11</v>
      </c>
      <c r="D101" s="299">
        <f t="shared" si="5"/>
        <v>4.8068939599192445E-5</v>
      </c>
      <c r="E101" s="66">
        <v>10</v>
      </c>
      <c r="F101" s="215">
        <f t="shared" si="4"/>
        <v>1</v>
      </c>
      <c r="G101" s="298">
        <f t="shared" si="6"/>
        <v>0.1</v>
      </c>
    </row>
    <row r="102" spans="1:7" x14ac:dyDescent="0.25">
      <c r="A102" s="93">
        <v>106</v>
      </c>
      <c r="B102" s="62" t="s">
        <v>94</v>
      </c>
      <c r="C102" s="67">
        <v>19</v>
      </c>
      <c r="D102" s="299">
        <f t="shared" si="5"/>
        <v>8.3028168398605124E-5</v>
      </c>
      <c r="E102" s="66">
        <v>26</v>
      </c>
      <c r="F102" s="215">
        <f t="shared" ref="F102:F130" si="7">C102-E102</f>
        <v>-7</v>
      </c>
      <c r="G102" s="298">
        <f t="shared" si="6"/>
        <v>-0.26923076923076922</v>
      </c>
    </row>
    <row r="103" spans="1:7" x14ac:dyDescent="0.25">
      <c r="A103" s="93">
        <v>72</v>
      </c>
      <c r="B103" s="62" t="s">
        <v>71</v>
      </c>
      <c r="C103" s="67">
        <v>44</v>
      </c>
      <c r="D103" s="299">
        <f t="shared" si="5"/>
        <v>1.9227575839676978E-4</v>
      </c>
      <c r="E103" s="66">
        <v>39</v>
      </c>
      <c r="F103" s="215">
        <f t="shared" si="7"/>
        <v>5</v>
      </c>
      <c r="G103" s="298">
        <f t="shared" si="6"/>
        <v>0.12820512820512819</v>
      </c>
    </row>
    <row r="104" spans="1:7" x14ac:dyDescent="0.25">
      <c r="A104" s="93">
        <v>99</v>
      </c>
      <c r="B104" s="62" t="s">
        <v>177</v>
      </c>
      <c r="C104" s="67">
        <v>24</v>
      </c>
      <c r="D104" s="299">
        <f t="shared" si="5"/>
        <v>1.0487768639823806E-4</v>
      </c>
      <c r="E104" s="66">
        <v>21</v>
      </c>
      <c r="F104" s="215">
        <f t="shared" si="7"/>
        <v>3</v>
      </c>
      <c r="G104" s="298">
        <f t="shared" si="6"/>
        <v>0.14285714285714285</v>
      </c>
    </row>
    <row r="105" spans="1:7" x14ac:dyDescent="0.25">
      <c r="A105" s="93">
        <v>16</v>
      </c>
      <c r="B105" s="62" t="s">
        <v>36</v>
      </c>
      <c r="C105" s="67">
        <v>889</v>
      </c>
      <c r="D105" s="299">
        <f t="shared" si="5"/>
        <v>3.8848443003347347E-3</v>
      </c>
      <c r="E105" s="66">
        <v>750</v>
      </c>
      <c r="F105" s="215">
        <f t="shared" si="7"/>
        <v>139</v>
      </c>
      <c r="G105" s="298">
        <f t="shared" si="6"/>
        <v>0.18533333333333332</v>
      </c>
    </row>
    <row r="106" spans="1:7" x14ac:dyDescent="0.25">
      <c r="A106" s="93">
        <v>43</v>
      </c>
      <c r="B106" s="62" t="s">
        <v>111</v>
      </c>
      <c r="C106" s="67">
        <v>134</v>
      </c>
      <c r="D106" s="299">
        <f t="shared" si="5"/>
        <v>5.8556708239016245E-4</v>
      </c>
      <c r="E106" s="66">
        <v>62</v>
      </c>
      <c r="F106" s="215">
        <f t="shared" si="7"/>
        <v>72</v>
      </c>
      <c r="G106" s="298">
        <f t="shared" si="6"/>
        <v>1.1612903225806452</v>
      </c>
    </row>
    <row r="107" spans="1:7" x14ac:dyDescent="0.25">
      <c r="A107" s="93">
        <v>51</v>
      </c>
      <c r="B107" s="62" t="s">
        <v>88</v>
      </c>
      <c r="C107" s="67">
        <v>88</v>
      </c>
      <c r="D107" s="299">
        <f t="shared" si="5"/>
        <v>3.8455151679353956E-4</v>
      </c>
      <c r="E107" s="66">
        <v>81</v>
      </c>
      <c r="F107" s="215">
        <f t="shared" si="7"/>
        <v>7</v>
      </c>
      <c r="G107" s="298">
        <f t="shared" si="6"/>
        <v>8.6419753086419748E-2</v>
      </c>
    </row>
    <row r="108" spans="1:7" x14ac:dyDescent="0.25">
      <c r="A108" s="93">
        <v>17</v>
      </c>
      <c r="B108" s="62" t="s">
        <v>37</v>
      </c>
      <c r="C108" s="67">
        <v>777</v>
      </c>
      <c r="D108" s="299">
        <f t="shared" si="5"/>
        <v>3.395415097142957E-3</v>
      </c>
      <c r="E108" s="66">
        <v>447</v>
      </c>
      <c r="F108" s="215">
        <f t="shared" si="7"/>
        <v>330</v>
      </c>
      <c r="G108" s="298">
        <f t="shared" si="6"/>
        <v>0.73825503355704702</v>
      </c>
    </row>
    <row r="109" spans="1:7" x14ac:dyDescent="0.25">
      <c r="A109" s="93">
        <v>42</v>
      </c>
      <c r="B109" s="62" t="s">
        <v>109</v>
      </c>
      <c r="C109" s="67">
        <v>148</v>
      </c>
      <c r="D109" s="299">
        <f t="shared" si="5"/>
        <v>6.4674573278913471E-4</v>
      </c>
      <c r="E109" s="66">
        <v>165</v>
      </c>
      <c r="F109" s="215">
        <f t="shared" si="7"/>
        <v>-17</v>
      </c>
      <c r="G109" s="298">
        <f t="shared" si="6"/>
        <v>-0.10303030303030303</v>
      </c>
    </row>
    <row r="110" spans="1:7" x14ac:dyDescent="0.25">
      <c r="A110" s="93">
        <v>52</v>
      </c>
      <c r="B110" s="62" t="s">
        <v>77</v>
      </c>
      <c r="C110" s="67">
        <v>81</v>
      </c>
      <c r="D110" s="299">
        <f t="shared" si="5"/>
        <v>3.5396219159405343E-4</v>
      </c>
      <c r="E110" s="66">
        <v>86</v>
      </c>
      <c r="F110" s="215">
        <f t="shared" si="7"/>
        <v>-5</v>
      </c>
      <c r="G110" s="298">
        <f t="shared" si="6"/>
        <v>-5.8139534883720929E-2</v>
      </c>
    </row>
    <row r="111" spans="1:7" x14ac:dyDescent="0.25">
      <c r="A111" s="93">
        <v>45</v>
      </c>
      <c r="B111" s="62" t="s">
        <v>81</v>
      </c>
      <c r="C111" s="67">
        <v>127</v>
      </c>
      <c r="D111" s="299">
        <f t="shared" si="5"/>
        <v>5.5497775719067638E-4</v>
      </c>
      <c r="E111" s="66">
        <v>159</v>
      </c>
      <c r="F111" s="215">
        <f t="shared" si="7"/>
        <v>-32</v>
      </c>
      <c r="G111" s="298">
        <f t="shared" si="6"/>
        <v>-0.20125786163522014</v>
      </c>
    </row>
    <row r="112" spans="1:7" x14ac:dyDescent="0.25">
      <c r="A112" s="93">
        <v>21</v>
      </c>
      <c r="B112" s="62" t="s">
        <v>38</v>
      </c>
      <c r="C112" s="67">
        <v>628</v>
      </c>
      <c r="D112" s="299">
        <f t="shared" si="5"/>
        <v>2.7442994607538959E-3</v>
      </c>
      <c r="E112" s="66">
        <v>233</v>
      </c>
      <c r="F112" s="215">
        <f t="shared" si="7"/>
        <v>395</v>
      </c>
      <c r="G112" s="298">
        <f t="shared" si="6"/>
        <v>1.6952789699570816</v>
      </c>
    </row>
    <row r="113" spans="1:7" x14ac:dyDescent="0.25">
      <c r="A113" s="93">
        <v>92</v>
      </c>
      <c r="B113" s="62" t="s">
        <v>179</v>
      </c>
      <c r="C113" s="67">
        <v>28</v>
      </c>
      <c r="D113" s="299">
        <f t="shared" si="5"/>
        <v>1.2235730079794441E-4</v>
      </c>
      <c r="E113" s="66">
        <v>30</v>
      </c>
      <c r="F113" s="215">
        <f t="shared" si="7"/>
        <v>-2</v>
      </c>
      <c r="G113" s="298">
        <f t="shared" si="6"/>
        <v>-6.6666666666666666E-2</v>
      </c>
    </row>
    <row r="114" spans="1:7" x14ac:dyDescent="0.25">
      <c r="A114" s="93">
        <v>13</v>
      </c>
      <c r="B114" s="62" t="s">
        <v>39</v>
      </c>
      <c r="C114" s="67">
        <v>959</v>
      </c>
      <c r="D114" s="299">
        <f t="shared" si="5"/>
        <v>4.1907375523295952E-3</v>
      </c>
      <c r="E114" s="66">
        <v>730</v>
      </c>
      <c r="F114" s="215">
        <f t="shared" si="7"/>
        <v>229</v>
      </c>
      <c r="G114" s="298">
        <f t="shared" si="6"/>
        <v>0.31369863013698629</v>
      </c>
    </row>
    <row r="115" spans="1:7" x14ac:dyDescent="0.25">
      <c r="A115" s="93">
        <v>11</v>
      </c>
      <c r="B115" s="62" t="s">
        <v>125</v>
      </c>
      <c r="C115" s="67">
        <v>1029</v>
      </c>
      <c r="D115" s="299">
        <f t="shared" si="5"/>
        <v>4.4966308043244566E-3</v>
      </c>
      <c r="E115" s="66">
        <v>988</v>
      </c>
      <c r="F115" s="215">
        <f t="shared" si="7"/>
        <v>41</v>
      </c>
      <c r="G115" s="298">
        <f t="shared" si="6"/>
        <v>4.1497975708502027E-2</v>
      </c>
    </row>
    <row r="116" spans="1:7" x14ac:dyDescent="0.25">
      <c r="A116" s="93">
        <v>121</v>
      </c>
      <c r="B116" s="62" t="s">
        <v>64</v>
      </c>
      <c r="C116" s="67">
        <v>11</v>
      </c>
      <c r="D116" s="299">
        <f t="shared" si="5"/>
        <v>4.8068939599192445E-5</v>
      </c>
      <c r="E116" s="66">
        <v>15</v>
      </c>
      <c r="F116" s="215">
        <f t="shared" si="7"/>
        <v>-4</v>
      </c>
      <c r="G116" s="298">
        <f t="shared" si="6"/>
        <v>-0.26666666666666666</v>
      </c>
    </row>
    <row r="117" spans="1:7" x14ac:dyDescent="0.25">
      <c r="A117" s="93">
        <v>54</v>
      </c>
      <c r="B117" s="62" t="s">
        <v>65</v>
      </c>
      <c r="C117" s="67">
        <v>76</v>
      </c>
      <c r="D117" s="299">
        <f t="shared" si="5"/>
        <v>3.321126735944205E-4</v>
      </c>
      <c r="E117" s="66">
        <v>52</v>
      </c>
      <c r="F117" s="215">
        <f t="shared" si="7"/>
        <v>24</v>
      </c>
      <c r="G117" s="298">
        <f t="shared" si="6"/>
        <v>0.46153846153846156</v>
      </c>
    </row>
    <row r="118" spans="1:7" x14ac:dyDescent="0.25">
      <c r="A118" s="93">
        <v>75</v>
      </c>
      <c r="B118" s="62" t="s">
        <v>40</v>
      </c>
      <c r="C118" s="67">
        <v>43</v>
      </c>
      <c r="D118" s="299">
        <f t="shared" si="5"/>
        <v>1.8790585479684318E-4</v>
      </c>
      <c r="E118" s="66">
        <v>43</v>
      </c>
      <c r="F118" s="216" t="s">
        <v>521</v>
      </c>
      <c r="G118" s="298">
        <v>0</v>
      </c>
    </row>
    <row r="119" spans="1:7" x14ac:dyDescent="0.25">
      <c r="A119" s="93">
        <v>69</v>
      </c>
      <c r="B119" s="62" t="s">
        <v>180</v>
      </c>
      <c r="C119" s="67">
        <v>52</v>
      </c>
      <c r="D119" s="299">
        <f t="shared" si="5"/>
        <v>2.2723498719618245E-4</v>
      </c>
      <c r="E119" s="66">
        <v>39</v>
      </c>
      <c r="F119" s="215">
        <f t="shared" si="7"/>
        <v>13</v>
      </c>
      <c r="G119" s="298">
        <f t="shared" si="6"/>
        <v>0.33333333333333331</v>
      </c>
    </row>
    <row r="120" spans="1:7" x14ac:dyDescent="0.25">
      <c r="A120" s="93">
        <v>86</v>
      </c>
      <c r="B120" s="62" t="s">
        <v>105</v>
      </c>
      <c r="C120" s="67">
        <v>35</v>
      </c>
      <c r="D120" s="299">
        <f t="shared" si="5"/>
        <v>1.5294662599743051E-4</v>
      </c>
      <c r="E120" s="66">
        <v>19</v>
      </c>
      <c r="F120" s="215">
        <f t="shared" si="7"/>
        <v>16</v>
      </c>
      <c r="G120" s="298">
        <f t="shared" si="6"/>
        <v>0.84210526315789469</v>
      </c>
    </row>
    <row r="121" spans="1:7" x14ac:dyDescent="0.25">
      <c r="A121" s="93">
        <v>64</v>
      </c>
      <c r="B121" s="62" t="s">
        <v>121</v>
      </c>
      <c r="C121" s="67">
        <v>57</v>
      </c>
      <c r="D121" s="299">
        <f t="shared" si="5"/>
        <v>2.4908450519581536E-4</v>
      </c>
      <c r="E121" s="66">
        <v>25</v>
      </c>
      <c r="F121" s="215">
        <f t="shared" si="7"/>
        <v>32</v>
      </c>
      <c r="G121" s="298">
        <f t="shared" si="6"/>
        <v>1.28</v>
      </c>
    </row>
    <row r="122" spans="1:7" ht="25.5" x14ac:dyDescent="0.25">
      <c r="A122" s="93">
        <v>59</v>
      </c>
      <c r="B122" s="62" t="s">
        <v>82</v>
      </c>
      <c r="C122" s="67">
        <v>64</v>
      </c>
      <c r="D122" s="299">
        <f t="shared" si="5"/>
        <v>2.7967383039530149E-4</v>
      </c>
      <c r="E122" s="66">
        <v>16</v>
      </c>
      <c r="F122" s="215">
        <f t="shared" si="7"/>
        <v>48</v>
      </c>
      <c r="G122" s="298">
        <f t="shared" si="6"/>
        <v>3</v>
      </c>
    </row>
    <row r="123" spans="1:7" x14ac:dyDescent="0.25">
      <c r="A123" s="93">
        <v>7</v>
      </c>
      <c r="B123" s="62" t="s">
        <v>41</v>
      </c>
      <c r="C123" s="67">
        <v>1218</v>
      </c>
      <c r="D123" s="299">
        <f t="shared" si="5"/>
        <v>5.3225425847105816E-3</v>
      </c>
      <c r="E123" s="66">
        <v>1054</v>
      </c>
      <c r="F123" s="215">
        <f t="shared" si="7"/>
        <v>164</v>
      </c>
      <c r="G123" s="298">
        <f t="shared" si="6"/>
        <v>0.15559772296015181</v>
      </c>
    </row>
    <row r="124" spans="1:7" x14ac:dyDescent="0.25">
      <c r="A124" s="93">
        <v>125</v>
      </c>
      <c r="B124" s="62" t="s">
        <v>143</v>
      </c>
      <c r="C124" s="67">
        <v>10</v>
      </c>
      <c r="D124" s="299">
        <f t="shared" si="5"/>
        <v>4.3699035999265854E-5</v>
      </c>
      <c r="E124" s="66">
        <v>5</v>
      </c>
      <c r="F124" s="215">
        <f t="shared" si="7"/>
        <v>5</v>
      </c>
      <c r="G124" s="298">
        <f t="shared" si="6"/>
        <v>1</v>
      </c>
    </row>
    <row r="125" spans="1:7" x14ac:dyDescent="0.25">
      <c r="A125" s="93">
        <v>108</v>
      </c>
      <c r="B125" s="62" t="s">
        <v>72</v>
      </c>
      <c r="C125" s="67">
        <v>17</v>
      </c>
      <c r="D125" s="299">
        <f t="shared" si="5"/>
        <v>7.4288361198751956E-5</v>
      </c>
      <c r="E125" s="66">
        <v>25</v>
      </c>
      <c r="F125" s="215">
        <f t="shared" si="7"/>
        <v>-8</v>
      </c>
      <c r="G125" s="298">
        <f t="shared" si="6"/>
        <v>-0.32</v>
      </c>
    </row>
    <row r="126" spans="1:7" x14ac:dyDescent="0.25">
      <c r="A126" s="93">
        <v>103</v>
      </c>
      <c r="B126" s="62" t="s">
        <v>144</v>
      </c>
      <c r="C126" s="67">
        <v>20</v>
      </c>
      <c r="D126" s="299">
        <f t="shared" si="5"/>
        <v>8.7398071998531708E-5</v>
      </c>
      <c r="E126" s="66">
        <v>21</v>
      </c>
      <c r="F126" s="215">
        <f t="shared" si="7"/>
        <v>-1</v>
      </c>
      <c r="G126" s="298">
        <f t="shared" si="6"/>
        <v>-4.7619047619047616E-2</v>
      </c>
    </row>
    <row r="127" spans="1:7" x14ac:dyDescent="0.25">
      <c r="A127" s="93">
        <v>14</v>
      </c>
      <c r="B127" s="62" t="s">
        <v>42</v>
      </c>
      <c r="C127" s="67">
        <v>935</v>
      </c>
      <c r="D127" s="299">
        <f t="shared" si="5"/>
        <v>4.0858598659313577E-3</v>
      </c>
      <c r="E127" s="66">
        <v>670</v>
      </c>
      <c r="F127" s="215">
        <f t="shared" si="7"/>
        <v>265</v>
      </c>
      <c r="G127" s="298">
        <f t="shared" si="6"/>
        <v>0.39552238805970147</v>
      </c>
    </row>
    <row r="128" spans="1:7" x14ac:dyDescent="0.25">
      <c r="A128" s="93">
        <v>36</v>
      </c>
      <c r="B128" s="62" t="s">
        <v>43</v>
      </c>
      <c r="C128" s="67">
        <v>176</v>
      </c>
      <c r="D128" s="299">
        <f t="shared" si="5"/>
        <v>7.6910303358707912E-4</v>
      </c>
      <c r="E128" s="66">
        <v>153</v>
      </c>
      <c r="F128" s="215">
        <f t="shared" si="7"/>
        <v>23</v>
      </c>
      <c r="G128" s="298">
        <f t="shared" si="6"/>
        <v>0.15032679738562091</v>
      </c>
    </row>
    <row r="129" spans="1:7" x14ac:dyDescent="0.25">
      <c r="A129" s="93">
        <v>56</v>
      </c>
      <c r="B129" s="62" t="s">
        <v>181</v>
      </c>
      <c r="C129" s="67">
        <v>70</v>
      </c>
      <c r="D129" s="299">
        <f t="shared" si="5"/>
        <v>3.0589325199486102E-4</v>
      </c>
      <c r="E129" s="66">
        <v>57</v>
      </c>
      <c r="F129" s="215">
        <f t="shared" si="7"/>
        <v>13</v>
      </c>
      <c r="G129" s="298">
        <f t="shared" si="6"/>
        <v>0.22807017543859648</v>
      </c>
    </row>
    <row r="130" spans="1:7" x14ac:dyDescent="0.25">
      <c r="A130" s="93">
        <v>20</v>
      </c>
      <c r="B130" s="301" t="s">
        <v>44</v>
      </c>
      <c r="C130" s="67">
        <v>669</v>
      </c>
      <c r="D130" s="298">
        <f t="shared" si="5"/>
        <v>2.9234655083508858E-3</v>
      </c>
      <c r="E130" s="66">
        <v>579</v>
      </c>
      <c r="F130" s="215">
        <f t="shared" si="7"/>
        <v>90</v>
      </c>
      <c r="G130" s="298">
        <f t="shared" si="6"/>
        <v>0.15544041450777202</v>
      </c>
    </row>
    <row r="131" spans="1:7" x14ac:dyDescent="0.25">
      <c r="B131" s="48"/>
      <c r="C131" s="3"/>
      <c r="D131" s="4"/>
      <c r="E131" s="2"/>
      <c r="F131" s="217"/>
      <c r="G131" s="217"/>
    </row>
    <row r="132" spans="1:7" ht="27.75" x14ac:dyDescent="0.25">
      <c r="A132" s="308" t="s">
        <v>183</v>
      </c>
      <c r="B132" s="309" t="s">
        <v>1082</v>
      </c>
      <c r="C132" s="310" t="s">
        <v>184</v>
      </c>
      <c r="D132" s="309" t="s">
        <v>190</v>
      </c>
      <c r="E132" s="309" t="s">
        <v>185</v>
      </c>
      <c r="F132" s="311" t="s">
        <v>186</v>
      </c>
      <c r="G132" s="311" t="s">
        <v>188</v>
      </c>
    </row>
    <row r="133" spans="1:7" x14ac:dyDescent="0.25">
      <c r="A133" s="93">
        <v>126</v>
      </c>
      <c r="B133" s="62" t="s">
        <v>154</v>
      </c>
      <c r="C133" s="73">
        <v>9</v>
      </c>
      <c r="D133" s="298">
        <f>C133/228838</f>
        <v>3.932913239933927E-5</v>
      </c>
      <c r="E133" s="69">
        <v>5</v>
      </c>
      <c r="F133" s="215">
        <f t="shared" ref="F133:F178" si="8">C133-E133</f>
        <v>4</v>
      </c>
      <c r="G133" s="298">
        <f t="shared" ref="G133:G176" si="9">F133/E133</f>
        <v>0.8</v>
      </c>
    </row>
    <row r="134" spans="1:7" x14ac:dyDescent="0.25">
      <c r="A134" s="93">
        <v>127</v>
      </c>
      <c r="B134" s="62" t="s">
        <v>101</v>
      </c>
      <c r="C134" s="73">
        <v>9</v>
      </c>
      <c r="D134" s="298">
        <f t="shared" ref="D134:D178" si="10">C134/228838</f>
        <v>3.932913239933927E-5</v>
      </c>
      <c r="E134" s="69">
        <v>13</v>
      </c>
      <c r="F134" s="215">
        <f t="shared" si="8"/>
        <v>-4</v>
      </c>
      <c r="G134" s="298">
        <f t="shared" si="9"/>
        <v>-0.30769230769230771</v>
      </c>
    </row>
    <row r="135" spans="1:7" x14ac:dyDescent="0.25">
      <c r="A135" s="312">
        <v>128</v>
      </c>
      <c r="B135" s="62" t="s">
        <v>118</v>
      </c>
      <c r="C135" s="73">
        <v>9</v>
      </c>
      <c r="D135" s="298">
        <f t="shared" si="10"/>
        <v>3.932913239933927E-5</v>
      </c>
      <c r="E135" s="69">
        <v>4</v>
      </c>
      <c r="F135" s="215">
        <f t="shared" si="8"/>
        <v>5</v>
      </c>
      <c r="G135" s="298">
        <f t="shared" si="9"/>
        <v>1.25</v>
      </c>
    </row>
    <row r="136" spans="1:7" x14ac:dyDescent="0.25">
      <c r="A136" s="93">
        <v>129</v>
      </c>
      <c r="B136" s="62" t="s">
        <v>112</v>
      </c>
      <c r="C136" s="73">
        <v>8</v>
      </c>
      <c r="D136" s="298">
        <f t="shared" si="10"/>
        <v>3.4959228799412686E-5</v>
      </c>
      <c r="E136" s="69">
        <v>3</v>
      </c>
      <c r="F136" s="215">
        <f t="shared" si="8"/>
        <v>5</v>
      </c>
      <c r="G136" s="298">
        <f t="shared" si="9"/>
        <v>1.6666666666666667</v>
      </c>
    </row>
    <row r="137" spans="1:7" ht="15" customHeight="1" x14ac:dyDescent="0.25">
      <c r="A137" s="93">
        <v>130</v>
      </c>
      <c r="B137" s="62" t="s">
        <v>170</v>
      </c>
      <c r="C137" s="73">
        <v>8</v>
      </c>
      <c r="D137" s="298">
        <f t="shared" si="10"/>
        <v>3.4959228799412686E-5</v>
      </c>
      <c r="E137" s="69">
        <v>3</v>
      </c>
      <c r="F137" s="215">
        <f t="shared" si="8"/>
        <v>5</v>
      </c>
      <c r="G137" s="298">
        <f t="shared" si="9"/>
        <v>1.6666666666666667</v>
      </c>
    </row>
    <row r="138" spans="1:7" ht="15" customHeight="1" x14ac:dyDescent="0.25">
      <c r="A138" s="312">
        <v>131</v>
      </c>
      <c r="B138" s="62" t="s">
        <v>69</v>
      </c>
      <c r="C138" s="73">
        <v>8</v>
      </c>
      <c r="D138" s="298">
        <f t="shared" si="10"/>
        <v>3.4959228799412686E-5</v>
      </c>
      <c r="E138" s="69">
        <v>7</v>
      </c>
      <c r="F138" s="215">
        <f t="shared" si="8"/>
        <v>1</v>
      </c>
      <c r="G138" s="298">
        <f t="shared" si="9"/>
        <v>0.14285714285714285</v>
      </c>
    </row>
    <row r="139" spans="1:7" x14ac:dyDescent="0.25">
      <c r="A139" s="93">
        <v>132</v>
      </c>
      <c r="B139" s="62" t="s">
        <v>175</v>
      </c>
      <c r="C139" s="73">
        <v>8</v>
      </c>
      <c r="D139" s="298">
        <f t="shared" si="10"/>
        <v>3.4959228799412686E-5</v>
      </c>
      <c r="E139" s="69">
        <v>3</v>
      </c>
      <c r="F139" s="215">
        <f t="shared" si="8"/>
        <v>5</v>
      </c>
      <c r="G139" s="298">
        <f t="shared" si="9"/>
        <v>1.6666666666666667</v>
      </c>
    </row>
    <row r="140" spans="1:7" x14ac:dyDescent="0.25">
      <c r="A140" s="93">
        <v>133</v>
      </c>
      <c r="B140" s="62" t="s">
        <v>163</v>
      </c>
      <c r="C140" s="73">
        <v>8</v>
      </c>
      <c r="D140" s="298">
        <f t="shared" si="10"/>
        <v>3.4959228799412686E-5</v>
      </c>
      <c r="E140" s="69">
        <v>9</v>
      </c>
      <c r="F140" s="215">
        <f t="shared" si="8"/>
        <v>-1</v>
      </c>
      <c r="G140" s="298">
        <f t="shared" si="9"/>
        <v>-0.1111111111111111</v>
      </c>
    </row>
    <row r="141" spans="1:7" x14ac:dyDescent="0.25">
      <c r="A141" s="312">
        <v>134</v>
      </c>
      <c r="B141" s="62" t="s">
        <v>97</v>
      </c>
      <c r="C141" s="73">
        <v>7</v>
      </c>
      <c r="D141" s="298">
        <f t="shared" si="10"/>
        <v>3.0589325199486102E-5</v>
      </c>
      <c r="E141" s="69">
        <v>12</v>
      </c>
      <c r="F141" s="215">
        <f t="shared" si="8"/>
        <v>-5</v>
      </c>
      <c r="G141" s="298">
        <f t="shared" si="9"/>
        <v>-0.41666666666666669</v>
      </c>
    </row>
    <row r="142" spans="1:7" ht="15" customHeight="1" x14ac:dyDescent="0.25">
      <c r="A142" s="93">
        <v>135</v>
      </c>
      <c r="B142" s="62" t="s">
        <v>92</v>
      </c>
      <c r="C142" s="73">
        <v>7</v>
      </c>
      <c r="D142" s="298">
        <f t="shared" si="10"/>
        <v>3.0589325199486102E-5</v>
      </c>
      <c r="E142" s="69">
        <v>0</v>
      </c>
      <c r="F142" s="215">
        <f t="shared" si="8"/>
        <v>7</v>
      </c>
      <c r="G142" s="885" t="s">
        <v>1480</v>
      </c>
    </row>
    <row r="143" spans="1:7" x14ac:dyDescent="0.25">
      <c r="A143" s="93">
        <v>136</v>
      </c>
      <c r="B143" s="62" t="s">
        <v>108</v>
      </c>
      <c r="C143" s="73">
        <v>7</v>
      </c>
      <c r="D143" s="298">
        <f t="shared" si="10"/>
        <v>3.0589325199486102E-5</v>
      </c>
      <c r="E143" s="69">
        <v>7</v>
      </c>
      <c r="F143" s="216" t="s">
        <v>521</v>
      </c>
      <c r="G143" s="298">
        <v>0</v>
      </c>
    </row>
    <row r="144" spans="1:7" x14ac:dyDescent="0.25">
      <c r="A144" s="312">
        <v>137</v>
      </c>
      <c r="B144" s="62" t="s">
        <v>148</v>
      </c>
      <c r="C144" s="73">
        <v>7</v>
      </c>
      <c r="D144" s="298">
        <f t="shared" si="10"/>
        <v>3.0589325199486102E-5</v>
      </c>
      <c r="E144" s="69">
        <v>5</v>
      </c>
      <c r="F144" s="215">
        <f t="shared" si="8"/>
        <v>2</v>
      </c>
      <c r="G144" s="298">
        <f t="shared" si="9"/>
        <v>0.4</v>
      </c>
    </row>
    <row r="145" spans="1:7" x14ac:dyDescent="0.25">
      <c r="A145" s="93">
        <v>138</v>
      </c>
      <c r="B145" s="62" t="s">
        <v>174</v>
      </c>
      <c r="C145" s="73">
        <v>7</v>
      </c>
      <c r="D145" s="298">
        <f t="shared" si="10"/>
        <v>3.0589325199486102E-5</v>
      </c>
      <c r="E145" s="69">
        <v>0</v>
      </c>
      <c r="F145" s="215">
        <f t="shared" si="8"/>
        <v>7</v>
      </c>
      <c r="G145" s="885" t="s">
        <v>1480</v>
      </c>
    </row>
    <row r="146" spans="1:7" x14ac:dyDescent="0.25">
      <c r="A146" s="93">
        <v>139</v>
      </c>
      <c r="B146" s="62" t="s">
        <v>153</v>
      </c>
      <c r="C146" s="73">
        <v>7</v>
      </c>
      <c r="D146" s="298">
        <f t="shared" si="10"/>
        <v>3.0589325199486102E-5</v>
      </c>
      <c r="E146" s="69">
        <v>10</v>
      </c>
      <c r="F146" s="215">
        <f t="shared" si="8"/>
        <v>-3</v>
      </c>
      <c r="G146" s="298">
        <f t="shared" si="9"/>
        <v>-0.3</v>
      </c>
    </row>
    <row r="147" spans="1:7" x14ac:dyDescent="0.25">
      <c r="A147" s="312">
        <v>140</v>
      </c>
      <c r="B147" s="62" t="s">
        <v>149</v>
      </c>
      <c r="C147" s="73">
        <v>6</v>
      </c>
      <c r="D147" s="298">
        <f t="shared" si="10"/>
        <v>2.6219421599559515E-5</v>
      </c>
      <c r="E147" s="69">
        <v>4</v>
      </c>
      <c r="F147" s="215">
        <f t="shared" si="8"/>
        <v>2</v>
      </c>
      <c r="G147" s="298">
        <f t="shared" si="9"/>
        <v>0.5</v>
      </c>
    </row>
    <row r="148" spans="1:7" x14ac:dyDescent="0.25">
      <c r="A148" s="93">
        <v>141</v>
      </c>
      <c r="B148" s="62" t="s">
        <v>146</v>
      </c>
      <c r="C148" s="73">
        <v>6</v>
      </c>
      <c r="D148" s="298">
        <f t="shared" si="10"/>
        <v>2.6219421599559515E-5</v>
      </c>
      <c r="E148" s="69">
        <v>8</v>
      </c>
      <c r="F148" s="215">
        <f t="shared" si="8"/>
        <v>-2</v>
      </c>
      <c r="G148" s="298">
        <f t="shared" si="9"/>
        <v>-0.25</v>
      </c>
    </row>
    <row r="149" spans="1:7" x14ac:dyDescent="0.25">
      <c r="A149" s="93">
        <v>142</v>
      </c>
      <c r="B149" s="62" t="s">
        <v>132</v>
      </c>
      <c r="C149" s="73">
        <v>6</v>
      </c>
      <c r="D149" s="298">
        <f t="shared" si="10"/>
        <v>2.6219421599559515E-5</v>
      </c>
      <c r="E149" s="69">
        <v>0</v>
      </c>
      <c r="F149" s="215">
        <f t="shared" si="8"/>
        <v>6</v>
      </c>
      <c r="G149" s="885" t="s">
        <v>1480</v>
      </c>
    </row>
    <row r="150" spans="1:7" x14ac:dyDescent="0.25">
      <c r="A150" s="312">
        <v>143</v>
      </c>
      <c r="B150" s="62" t="s">
        <v>162</v>
      </c>
      <c r="C150" s="73">
        <v>6</v>
      </c>
      <c r="D150" s="298">
        <f t="shared" si="10"/>
        <v>2.6219421599559515E-5</v>
      </c>
      <c r="E150" s="69">
        <v>3</v>
      </c>
      <c r="F150" s="215">
        <f t="shared" si="8"/>
        <v>3</v>
      </c>
      <c r="G150" s="298">
        <f t="shared" si="9"/>
        <v>1</v>
      </c>
    </row>
    <row r="151" spans="1:7" x14ac:dyDescent="0.25">
      <c r="A151" s="93">
        <v>144</v>
      </c>
      <c r="B151" s="62" t="s">
        <v>164</v>
      </c>
      <c r="C151" s="73">
        <v>6</v>
      </c>
      <c r="D151" s="298">
        <f t="shared" si="10"/>
        <v>2.6219421599559515E-5</v>
      </c>
      <c r="E151" s="69">
        <v>3</v>
      </c>
      <c r="F151" s="215">
        <f t="shared" si="8"/>
        <v>3</v>
      </c>
      <c r="G151" s="298">
        <f t="shared" si="9"/>
        <v>1</v>
      </c>
    </row>
    <row r="152" spans="1:7" ht="15" customHeight="1" x14ac:dyDescent="0.25">
      <c r="A152" s="93">
        <v>145</v>
      </c>
      <c r="B152" s="62" t="s">
        <v>130</v>
      </c>
      <c r="C152" s="73">
        <v>5</v>
      </c>
      <c r="D152" s="298">
        <f t="shared" si="10"/>
        <v>2.1849517999632927E-5</v>
      </c>
      <c r="E152" s="69">
        <v>0</v>
      </c>
      <c r="F152" s="215">
        <f t="shared" si="8"/>
        <v>5</v>
      </c>
      <c r="G152" s="885" t="s">
        <v>1480</v>
      </c>
    </row>
    <row r="153" spans="1:7" x14ac:dyDescent="0.25">
      <c r="A153" s="312">
        <v>146</v>
      </c>
      <c r="B153" s="62" t="s">
        <v>136</v>
      </c>
      <c r="C153" s="73">
        <v>5</v>
      </c>
      <c r="D153" s="298">
        <f t="shared" si="10"/>
        <v>2.1849517999632927E-5</v>
      </c>
      <c r="E153" s="69">
        <v>6</v>
      </c>
      <c r="F153" s="215">
        <f t="shared" si="8"/>
        <v>-1</v>
      </c>
      <c r="G153" s="298">
        <f t="shared" si="9"/>
        <v>-0.16666666666666666</v>
      </c>
    </row>
    <row r="154" spans="1:7" x14ac:dyDescent="0.25">
      <c r="A154" s="93">
        <v>147</v>
      </c>
      <c r="B154" s="62" t="s">
        <v>75</v>
      </c>
      <c r="C154" s="73">
        <v>5</v>
      </c>
      <c r="D154" s="298">
        <f t="shared" si="10"/>
        <v>2.1849517999632927E-5</v>
      </c>
      <c r="E154" s="69">
        <v>3</v>
      </c>
      <c r="F154" s="215">
        <f t="shared" si="8"/>
        <v>2</v>
      </c>
      <c r="G154" s="298">
        <f t="shared" si="9"/>
        <v>0.66666666666666663</v>
      </c>
    </row>
    <row r="155" spans="1:7" x14ac:dyDescent="0.25">
      <c r="A155" s="93">
        <v>148</v>
      </c>
      <c r="B155" s="62" t="s">
        <v>70</v>
      </c>
      <c r="C155" s="73">
        <v>5</v>
      </c>
      <c r="D155" s="298">
        <f t="shared" si="10"/>
        <v>2.1849517999632927E-5</v>
      </c>
      <c r="E155" s="69">
        <v>3</v>
      </c>
      <c r="F155" s="215">
        <f t="shared" si="8"/>
        <v>2</v>
      </c>
      <c r="G155" s="298">
        <f t="shared" si="9"/>
        <v>0.66666666666666663</v>
      </c>
    </row>
    <row r="156" spans="1:7" x14ac:dyDescent="0.25">
      <c r="A156" s="312">
        <v>149</v>
      </c>
      <c r="B156" s="62" t="s">
        <v>1059</v>
      </c>
      <c r="C156" s="73">
        <v>5</v>
      </c>
      <c r="D156" s="298">
        <f t="shared" si="10"/>
        <v>2.1849517999632927E-5</v>
      </c>
      <c r="E156" s="69">
        <v>3</v>
      </c>
      <c r="F156" s="215">
        <f t="shared" si="8"/>
        <v>2</v>
      </c>
      <c r="G156" s="298">
        <f t="shared" si="9"/>
        <v>0.66666666666666663</v>
      </c>
    </row>
    <row r="157" spans="1:7" ht="15" customHeight="1" x14ac:dyDescent="0.25">
      <c r="A157" s="93">
        <v>150</v>
      </c>
      <c r="B157" s="62" t="s">
        <v>110</v>
      </c>
      <c r="C157" s="73">
        <v>5</v>
      </c>
      <c r="D157" s="298">
        <f t="shared" si="10"/>
        <v>2.1849517999632927E-5</v>
      </c>
      <c r="E157" s="69">
        <v>4</v>
      </c>
      <c r="F157" s="215">
        <f t="shared" si="8"/>
        <v>1</v>
      </c>
      <c r="G157" s="298">
        <f t="shared" si="9"/>
        <v>0.25</v>
      </c>
    </row>
    <row r="158" spans="1:7" x14ac:dyDescent="0.25">
      <c r="A158" s="93">
        <v>151</v>
      </c>
      <c r="B158" s="62" t="s">
        <v>133</v>
      </c>
      <c r="C158" s="73">
        <v>5</v>
      </c>
      <c r="D158" s="298">
        <f t="shared" si="10"/>
        <v>2.1849517999632927E-5</v>
      </c>
      <c r="E158" s="69">
        <v>3</v>
      </c>
      <c r="F158" s="215">
        <f t="shared" si="8"/>
        <v>2</v>
      </c>
      <c r="G158" s="298">
        <f t="shared" si="9"/>
        <v>0.66666666666666663</v>
      </c>
    </row>
    <row r="159" spans="1:7" x14ac:dyDescent="0.25">
      <c r="A159" s="312">
        <v>152</v>
      </c>
      <c r="B159" s="62" t="s">
        <v>157</v>
      </c>
      <c r="C159" s="73">
        <v>4</v>
      </c>
      <c r="D159" s="298">
        <f t="shared" si="10"/>
        <v>1.7479614399706343E-5</v>
      </c>
      <c r="E159" s="69">
        <v>0</v>
      </c>
      <c r="F159" s="215">
        <f t="shared" si="8"/>
        <v>4</v>
      </c>
      <c r="G159" s="885" t="s">
        <v>1480</v>
      </c>
    </row>
    <row r="160" spans="1:7" ht="15" customHeight="1" x14ac:dyDescent="0.25">
      <c r="A160" s="93">
        <v>153</v>
      </c>
      <c r="B160" s="62" t="s">
        <v>150</v>
      </c>
      <c r="C160" s="73">
        <v>4</v>
      </c>
      <c r="D160" s="298">
        <f t="shared" si="10"/>
        <v>1.7479614399706343E-5</v>
      </c>
      <c r="E160" s="69">
        <v>4</v>
      </c>
      <c r="F160" s="216" t="s">
        <v>521</v>
      </c>
      <c r="G160" s="298">
        <v>0</v>
      </c>
    </row>
    <row r="161" spans="1:7" ht="15" customHeight="1" x14ac:dyDescent="0.25">
      <c r="A161" s="93">
        <v>154</v>
      </c>
      <c r="B161" s="62" t="s">
        <v>151</v>
      </c>
      <c r="C161" s="73">
        <v>4</v>
      </c>
      <c r="D161" s="298">
        <f t="shared" si="10"/>
        <v>1.7479614399706343E-5</v>
      </c>
      <c r="E161" s="69">
        <v>3</v>
      </c>
      <c r="F161" s="215">
        <f t="shared" si="8"/>
        <v>1</v>
      </c>
      <c r="G161" s="298">
        <f t="shared" si="9"/>
        <v>0.33333333333333331</v>
      </c>
    </row>
    <row r="162" spans="1:7" x14ac:dyDescent="0.25">
      <c r="A162" s="312">
        <v>155</v>
      </c>
      <c r="B162" s="62" t="s">
        <v>140</v>
      </c>
      <c r="C162" s="73">
        <v>4</v>
      </c>
      <c r="D162" s="298">
        <f t="shared" si="10"/>
        <v>1.7479614399706343E-5</v>
      </c>
      <c r="E162" s="69">
        <v>7</v>
      </c>
      <c r="F162" s="215">
        <f t="shared" si="8"/>
        <v>-3</v>
      </c>
      <c r="G162" s="298">
        <f t="shared" si="9"/>
        <v>-0.42857142857142855</v>
      </c>
    </row>
    <row r="163" spans="1:7" ht="15" customHeight="1" x14ac:dyDescent="0.25">
      <c r="A163" s="93">
        <v>156</v>
      </c>
      <c r="B163" s="62" t="s">
        <v>113</v>
      </c>
      <c r="C163" s="73">
        <v>4</v>
      </c>
      <c r="D163" s="298">
        <f t="shared" si="10"/>
        <v>1.7479614399706343E-5</v>
      </c>
      <c r="E163" s="69">
        <v>8</v>
      </c>
      <c r="F163" s="215">
        <f t="shared" si="8"/>
        <v>-4</v>
      </c>
      <c r="G163" s="298">
        <f t="shared" si="9"/>
        <v>-0.5</v>
      </c>
    </row>
    <row r="164" spans="1:7" x14ac:dyDescent="0.25">
      <c r="A164" s="93">
        <v>157</v>
      </c>
      <c r="B164" s="62" t="s">
        <v>86</v>
      </c>
      <c r="C164" s="73">
        <v>4</v>
      </c>
      <c r="D164" s="298">
        <f t="shared" si="10"/>
        <v>1.7479614399706343E-5</v>
      </c>
      <c r="E164" s="69">
        <v>5</v>
      </c>
      <c r="F164" s="215">
        <f t="shared" si="8"/>
        <v>-1</v>
      </c>
      <c r="G164" s="298">
        <f t="shared" si="9"/>
        <v>-0.2</v>
      </c>
    </row>
    <row r="165" spans="1:7" ht="15" customHeight="1" x14ac:dyDescent="0.25">
      <c r="A165" s="312">
        <v>158</v>
      </c>
      <c r="B165" s="62" t="s">
        <v>1060</v>
      </c>
      <c r="C165" s="73">
        <v>4</v>
      </c>
      <c r="D165" s="298">
        <f t="shared" si="10"/>
        <v>1.7479614399706343E-5</v>
      </c>
      <c r="E165" s="69">
        <v>3</v>
      </c>
      <c r="F165" s="215">
        <f t="shared" si="8"/>
        <v>1</v>
      </c>
      <c r="G165" s="298">
        <f t="shared" si="9"/>
        <v>0.33333333333333331</v>
      </c>
    </row>
    <row r="166" spans="1:7" x14ac:dyDescent="0.25">
      <c r="A166" s="93">
        <v>159</v>
      </c>
      <c r="B166" s="62" t="s">
        <v>173</v>
      </c>
      <c r="C166" s="73">
        <v>4</v>
      </c>
      <c r="D166" s="298">
        <f t="shared" si="10"/>
        <v>1.7479614399706343E-5</v>
      </c>
      <c r="E166" s="69">
        <v>14</v>
      </c>
      <c r="F166" s="215">
        <f t="shared" si="8"/>
        <v>-10</v>
      </c>
      <c r="G166" s="298">
        <f t="shared" si="9"/>
        <v>-0.7142857142857143</v>
      </c>
    </row>
    <row r="167" spans="1:7" x14ac:dyDescent="0.25">
      <c r="A167" s="93">
        <v>160</v>
      </c>
      <c r="B167" s="62" t="s">
        <v>178</v>
      </c>
      <c r="C167" s="73">
        <v>4</v>
      </c>
      <c r="D167" s="298">
        <f t="shared" si="10"/>
        <v>1.7479614399706343E-5</v>
      </c>
      <c r="E167" s="69">
        <v>3</v>
      </c>
      <c r="F167" s="215">
        <f t="shared" si="8"/>
        <v>1</v>
      </c>
      <c r="G167" s="298">
        <f t="shared" si="9"/>
        <v>0.33333333333333331</v>
      </c>
    </row>
    <row r="168" spans="1:7" x14ac:dyDescent="0.25">
      <c r="A168" s="312">
        <v>161</v>
      </c>
      <c r="B168" s="62" t="s">
        <v>122</v>
      </c>
      <c r="C168" s="73">
        <v>4</v>
      </c>
      <c r="D168" s="298">
        <f t="shared" si="10"/>
        <v>1.7479614399706343E-5</v>
      </c>
      <c r="E168" s="69">
        <v>4</v>
      </c>
      <c r="F168" s="216" t="s">
        <v>521</v>
      </c>
      <c r="G168" s="298">
        <v>0</v>
      </c>
    </row>
    <row r="169" spans="1:7" x14ac:dyDescent="0.25">
      <c r="A169" s="93">
        <v>162</v>
      </c>
      <c r="B169" s="62" t="s">
        <v>134</v>
      </c>
      <c r="C169" s="73">
        <v>3</v>
      </c>
      <c r="D169" s="298">
        <f t="shared" si="10"/>
        <v>1.3109710799779757E-5</v>
      </c>
      <c r="E169" s="69">
        <v>0</v>
      </c>
      <c r="F169" s="215">
        <f t="shared" si="8"/>
        <v>3</v>
      </c>
      <c r="G169" s="885" t="s">
        <v>1480</v>
      </c>
    </row>
    <row r="170" spans="1:7" ht="15" customHeight="1" x14ac:dyDescent="0.25">
      <c r="A170" s="93">
        <v>163</v>
      </c>
      <c r="B170" s="62" t="s">
        <v>62</v>
      </c>
      <c r="C170" s="73">
        <v>3</v>
      </c>
      <c r="D170" s="298">
        <f t="shared" si="10"/>
        <v>1.3109710799779757E-5</v>
      </c>
      <c r="E170" s="69">
        <v>4</v>
      </c>
      <c r="F170" s="215">
        <f t="shared" si="8"/>
        <v>-1</v>
      </c>
      <c r="G170" s="298">
        <f t="shared" si="9"/>
        <v>-0.25</v>
      </c>
    </row>
    <row r="171" spans="1:7" x14ac:dyDescent="0.25">
      <c r="A171" s="312">
        <v>164</v>
      </c>
      <c r="B171" s="62" t="s">
        <v>84</v>
      </c>
      <c r="C171" s="73">
        <v>3</v>
      </c>
      <c r="D171" s="298">
        <f t="shared" si="10"/>
        <v>1.3109710799779757E-5</v>
      </c>
      <c r="E171" s="69">
        <v>0</v>
      </c>
      <c r="F171" s="215">
        <f t="shared" si="8"/>
        <v>3</v>
      </c>
      <c r="G171" s="885" t="s">
        <v>1480</v>
      </c>
    </row>
    <row r="172" spans="1:7" ht="14.25" customHeight="1" x14ac:dyDescent="0.25">
      <c r="A172" s="93">
        <v>165</v>
      </c>
      <c r="B172" s="62" t="s">
        <v>169</v>
      </c>
      <c r="C172" s="73">
        <v>3</v>
      </c>
      <c r="D172" s="298">
        <f t="shared" si="10"/>
        <v>1.3109710799779757E-5</v>
      </c>
      <c r="E172" s="69">
        <v>0</v>
      </c>
      <c r="F172" s="215">
        <f t="shared" si="8"/>
        <v>3</v>
      </c>
      <c r="G172" s="885" t="s">
        <v>1480</v>
      </c>
    </row>
    <row r="173" spans="1:7" x14ac:dyDescent="0.25">
      <c r="A173" s="93">
        <v>166</v>
      </c>
      <c r="B173" s="62" t="s">
        <v>68</v>
      </c>
      <c r="C173" s="73">
        <v>3</v>
      </c>
      <c r="D173" s="298">
        <f t="shared" si="10"/>
        <v>1.3109710799779757E-5</v>
      </c>
      <c r="E173" s="69">
        <v>0</v>
      </c>
      <c r="F173" s="215">
        <f t="shared" si="8"/>
        <v>3</v>
      </c>
      <c r="G173" s="885" t="s">
        <v>1480</v>
      </c>
    </row>
    <row r="174" spans="1:7" ht="15" customHeight="1" x14ac:dyDescent="0.25">
      <c r="A174" s="312">
        <v>167</v>
      </c>
      <c r="B174" s="62" t="s">
        <v>95</v>
      </c>
      <c r="C174" s="73">
        <v>3</v>
      </c>
      <c r="D174" s="298">
        <f t="shared" si="10"/>
        <v>1.3109710799779757E-5</v>
      </c>
      <c r="E174" s="69">
        <v>5</v>
      </c>
      <c r="F174" s="215">
        <f t="shared" si="8"/>
        <v>-2</v>
      </c>
      <c r="G174" s="298">
        <f t="shared" si="9"/>
        <v>-0.4</v>
      </c>
    </row>
    <row r="175" spans="1:7" x14ac:dyDescent="0.25">
      <c r="A175" s="93">
        <v>168</v>
      </c>
      <c r="B175" s="62" t="s">
        <v>1062</v>
      </c>
      <c r="C175" s="73">
        <v>3</v>
      </c>
      <c r="D175" s="298">
        <f t="shared" si="10"/>
        <v>1.3109710799779757E-5</v>
      </c>
      <c r="E175" s="69">
        <v>0</v>
      </c>
      <c r="F175" s="215">
        <f t="shared" si="8"/>
        <v>3</v>
      </c>
      <c r="G175" s="885" t="s">
        <v>1480</v>
      </c>
    </row>
    <row r="176" spans="1:7" x14ac:dyDescent="0.25">
      <c r="A176" s="93">
        <v>169</v>
      </c>
      <c r="B176" s="62" t="s">
        <v>1061</v>
      </c>
      <c r="C176" s="73">
        <v>3</v>
      </c>
      <c r="D176" s="298">
        <f t="shared" si="10"/>
        <v>1.3109710799779757E-5</v>
      </c>
      <c r="E176" s="69">
        <v>5</v>
      </c>
      <c r="F176" s="215">
        <f t="shared" si="8"/>
        <v>-2</v>
      </c>
      <c r="G176" s="298">
        <f t="shared" si="9"/>
        <v>-0.4</v>
      </c>
    </row>
    <row r="177" spans="1:7" x14ac:dyDescent="0.25">
      <c r="A177" s="312">
        <v>170</v>
      </c>
      <c r="B177" s="62" t="s">
        <v>120</v>
      </c>
      <c r="C177" s="73">
        <v>3</v>
      </c>
      <c r="D177" s="298">
        <f t="shared" si="10"/>
        <v>1.3109710799779757E-5</v>
      </c>
      <c r="E177" s="69">
        <v>3</v>
      </c>
      <c r="F177" s="216" t="s">
        <v>521</v>
      </c>
      <c r="G177" s="298">
        <v>0</v>
      </c>
    </row>
    <row r="178" spans="1:7" x14ac:dyDescent="0.25">
      <c r="A178" s="93">
        <v>171</v>
      </c>
      <c r="B178" s="301" t="s">
        <v>66</v>
      </c>
      <c r="C178" s="73">
        <v>3</v>
      </c>
      <c r="D178" s="298">
        <f t="shared" si="10"/>
        <v>1.3109710799779757E-5</v>
      </c>
      <c r="E178" s="69">
        <v>0</v>
      </c>
      <c r="F178" s="215">
        <f t="shared" si="8"/>
        <v>3</v>
      </c>
      <c r="G178" s="885" t="s">
        <v>1480</v>
      </c>
    </row>
    <row r="180" spans="1:7" s="6" customFormat="1" x14ac:dyDescent="0.25">
      <c r="A180" s="292" t="s">
        <v>1380</v>
      </c>
    </row>
    <row r="181" spans="1:7" s="6" customFormat="1" x14ac:dyDescent="0.25">
      <c r="A181" s="293" t="s">
        <v>1381</v>
      </c>
    </row>
    <row r="182" spans="1:7" s="6" customFormat="1" x14ac:dyDescent="0.25">
      <c r="A182" s="294" t="s">
        <v>1382</v>
      </c>
    </row>
    <row r="183" spans="1:7" x14ac:dyDescent="0.25">
      <c r="G183" s="218" t="s">
        <v>1425</v>
      </c>
    </row>
  </sheetData>
  <sheetProtection password="CCCF" sheet="1" objects="1" scenarios="1"/>
  <sortState ref="A132:G177">
    <sortCondition descending="1" ref="C132:C177"/>
  </sortState>
  <mergeCells count="1">
    <mergeCell ref="D3:G3"/>
  </mergeCells>
  <hyperlinks>
    <hyperlink ref="G1" location="Index!A1" display="Back to Index"/>
    <hyperlink ref="G183" location="'Table 2.2'!A1" display="Back to top"/>
  </hyperlinks>
  <pageMargins left="0.7" right="0.7" top="0.75" bottom="0.75" header="0.3" footer="0.3"/>
  <pageSetup paperSize="9" orientation="portrait" r:id="rId1"/>
  <tableParts count="2">
    <tablePart r:id="rId2"/>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zoomScale="110" zoomScaleNormal="110" workbookViewId="0">
      <selection activeCell="A2" sqref="A2:B2"/>
    </sheetView>
  </sheetViews>
  <sheetFormatPr defaultRowHeight="15" x14ac:dyDescent="0.25"/>
  <cols>
    <col min="1" max="1" width="12.140625" customWidth="1"/>
    <col min="2" max="2" width="137.28515625" customWidth="1"/>
  </cols>
  <sheetData>
    <row r="1" spans="1:2" ht="29.25" customHeight="1" x14ac:dyDescent="0.3">
      <c r="A1" s="1084" t="s">
        <v>1265</v>
      </c>
      <c r="B1" s="1084"/>
    </row>
    <row r="2" spans="1:2" x14ac:dyDescent="0.25">
      <c r="A2" s="1085" t="s">
        <v>1250</v>
      </c>
      <c r="B2" s="1085"/>
    </row>
    <row r="3" spans="1:2" x14ac:dyDescent="0.25">
      <c r="A3" t="s">
        <v>1266</v>
      </c>
      <c r="B3" t="s">
        <v>1267</v>
      </c>
    </row>
    <row r="4" spans="1:2" x14ac:dyDescent="0.25">
      <c r="A4" t="s">
        <v>1268</v>
      </c>
      <c r="B4" t="s">
        <v>1317</v>
      </c>
    </row>
    <row r="5" spans="1:2" x14ac:dyDescent="0.25">
      <c r="A5" t="s">
        <v>1269</v>
      </c>
      <c r="B5" t="s">
        <v>1270</v>
      </c>
    </row>
    <row r="6" spans="1:2" x14ac:dyDescent="0.25">
      <c r="A6" t="s">
        <v>1271</v>
      </c>
      <c r="B6" t="s">
        <v>1318</v>
      </c>
    </row>
    <row r="7" spans="1:2" x14ac:dyDescent="0.25">
      <c r="A7" t="s">
        <v>1272</v>
      </c>
      <c r="B7" t="s">
        <v>1273</v>
      </c>
    </row>
    <row r="8" spans="1:2" x14ac:dyDescent="0.25">
      <c r="A8" t="s">
        <v>1274</v>
      </c>
      <c r="B8" t="s">
        <v>1275</v>
      </c>
    </row>
    <row r="9" spans="1:2" x14ac:dyDescent="0.25">
      <c r="A9" t="s">
        <v>1276</v>
      </c>
      <c r="B9" t="s">
        <v>1277</v>
      </c>
    </row>
    <row r="10" spans="1:2" x14ac:dyDescent="0.25">
      <c r="A10" t="s">
        <v>1278</v>
      </c>
      <c r="B10" t="s">
        <v>836</v>
      </c>
    </row>
    <row r="11" spans="1:2" x14ac:dyDescent="0.25">
      <c r="A11" t="s">
        <v>1279</v>
      </c>
      <c r="B11" t="s">
        <v>1280</v>
      </c>
    </row>
    <row r="12" spans="1:2" ht="30" x14ac:dyDescent="0.25">
      <c r="A12" s="338" t="s">
        <v>1281</v>
      </c>
      <c r="B12" s="7" t="s">
        <v>1388</v>
      </c>
    </row>
    <row r="13" spans="1:2" x14ac:dyDescent="0.25">
      <c r="A13" t="s">
        <v>1282</v>
      </c>
      <c r="B13" t="s">
        <v>840</v>
      </c>
    </row>
    <row r="14" spans="1:2" x14ac:dyDescent="0.25">
      <c r="A14" t="s">
        <v>1283</v>
      </c>
      <c r="B14" t="s">
        <v>1284</v>
      </c>
    </row>
    <row r="15" spans="1:2" x14ac:dyDescent="0.25">
      <c r="A15" t="s">
        <v>1285</v>
      </c>
      <c r="B15" t="s">
        <v>1286</v>
      </c>
    </row>
    <row r="16" spans="1:2" x14ac:dyDescent="0.25">
      <c r="A16" t="s">
        <v>1100</v>
      </c>
      <c r="B16" t="s">
        <v>527</v>
      </c>
    </row>
    <row r="17" spans="1:2" x14ac:dyDescent="0.25">
      <c r="A17" t="s">
        <v>1287</v>
      </c>
      <c r="B17" t="s">
        <v>1288</v>
      </c>
    </row>
  </sheetData>
  <sheetProtection password="CCCF" sheet="1" objects="1" scenarios="1"/>
  <mergeCells count="2">
    <mergeCell ref="A1:B1"/>
    <mergeCell ref="A2:B2"/>
  </mergeCells>
  <hyperlinks>
    <hyperlink ref="A2" location="Index!A1" display="Back to Inde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showGridLines="0" workbookViewId="0">
      <selection activeCell="K43" sqref="K43"/>
    </sheetView>
  </sheetViews>
  <sheetFormatPr defaultRowHeight="15" x14ac:dyDescent="0.25"/>
  <cols>
    <col min="1" max="1" width="7.42578125" style="447" customWidth="1"/>
    <col min="2" max="2" width="40.85546875" style="485" customWidth="1"/>
    <col min="3" max="9" width="15.5703125" style="447" customWidth="1"/>
    <col min="10" max="16384" width="9.140625" style="447"/>
  </cols>
  <sheetData>
    <row r="1" spans="1:9" ht="18.75" x14ac:dyDescent="0.3">
      <c r="A1" s="446" t="s">
        <v>199</v>
      </c>
      <c r="I1" s="448" t="s">
        <v>1250</v>
      </c>
    </row>
    <row r="2" spans="1:9" ht="15.75" x14ac:dyDescent="0.25">
      <c r="A2" s="449" t="s">
        <v>1055</v>
      </c>
      <c r="B2" s="449"/>
      <c r="C2" s="449"/>
      <c r="D2" s="449"/>
      <c r="E2" s="449"/>
      <c r="F2" s="449"/>
      <c r="G2" s="449"/>
      <c r="H2" s="449"/>
      <c r="I2" s="449"/>
    </row>
    <row r="3" spans="1:9" ht="15.75" x14ac:dyDescent="0.25">
      <c r="A3" s="449"/>
      <c r="B3" s="449"/>
      <c r="C3" s="449"/>
      <c r="D3" s="449"/>
      <c r="E3" s="449"/>
      <c r="F3" s="1029" t="s">
        <v>198</v>
      </c>
      <c r="G3" s="1029"/>
      <c r="H3" s="1029"/>
      <c r="I3" s="1029"/>
    </row>
    <row r="4" spans="1:9" ht="4.5" customHeight="1" x14ac:dyDescent="0.25"/>
    <row r="5" spans="1:9" ht="59.25" customHeight="1" x14ac:dyDescent="0.25">
      <c r="A5" s="501" t="s">
        <v>183</v>
      </c>
      <c r="B5" s="502" t="s">
        <v>182</v>
      </c>
      <c r="C5" s="503" t="s">
        <v>193</v>
      </c>
      <c r="D5" s="503" t="s">
        <v>194</v>
      </c>
      <c r="E5" s="503" t="s">
        <v>195</v>
      </c>
      <c r="F5" s="503" t="s">
        <v>196</v>
      </c>
      <c r="G5" s="503" t="s">
        <v>846</v>
      </c>
      <c r="H5" s="503" t="s">
        <v>48</v>
      </c>
      <c r="I5" s="503" t="s">
        <v>197</v>
      </c>
    </row>
    <row r="6" spans="1:9" ht="15" customHeight="1" x14ac:dyDescent="0.25">
      <c r="A6" s="455">
        <v>61</v>
      </c>
      <c r="B6" s="367" t="s">
        <v>0</v>
      </c>
      <c r="C6" s="504">
        <v>60</v>
      </c>
      <c r="D6" s="505" t="s">
        <v>521</v>
      </c>
      <c r="E6" s="505" t="s">
        <v>521</v>
      </c>
      <c r="F6" s="505" t="s">
        <v>521</v>
      </c>
      <c r="G6" s="505" t="s">
        <v>521</v>
      </c>
      <c r="H6" s="504">
        <v>61</v>
      </c>
      <c r="I6" s="506">
        <v>0</v>
      </c>
    </row>
    <row r="7" spans="1:9" ht="15" customHeight="1" x14ac:dyDescent="0.25">
      <c r="A7" s="459">
        <v>122</v>
      </c>
      <c r="B7" s="368" t="s">
        <v>89</v>
      </c>
      <c r="C7" s="498">
        <v>11</v>
      </c>
      <c r="D7" s="507" t="s">
        <v>521</v>
      </c>
      <c r="E7" s="507" t="s">
        <v>521</v>
      </c>
      <c r="F7" s="507" t="s">
        <v>521</v>
      </c>
      <c r="G7" s="507" t="s">
        <v>521</v>
      </c>
      <c r="H7" s="498">
        <v>10</v>
      </c>
      <c r="I7" s="508">
        <v>0</v>
      </c>
    </row>
    <row r="8" spans="1:9" ht="15" customHeight="1" x14ac:dyDescent="0.25">
      <c r="A8" s="459">
        <v>109</v>
      </c>
      <c r="B8" s="368" t="s">
        <v>106</v>
      </c>
      <c r="C8" s="498">
        <v>16</v>
      </c>
      <c r="D8" s="507" t="s">
        <v>521</v>
      </c>
      <c r="E8" s="507" t="s">
        <v>521</v>
      </c>
      <c r="F8" s="507" t="s">
        <v>521</v>
      </c>
      <c r="G8" s="507" t="s">
        <v>521</v>
      </c>
      <c r="H8" s="498">
        <v>16</v>
      </c>
      <c r="I8" s="508">
        <v>0</v>
      </c>
    </row>
    <row r="9" spans="1:9" ht="15" customHeight="1" x14ac:dyDescent="0.25">
      <c r="A9" s="459">
        <v>76</v>
      </c>
      <c r="B9" s="368" t="s">
        <v>135</v>
      </c>
      <c r="C9" s="498">
        <v>37</v>
      </c>
      <c r="D9" s="507" t="s">
        <v>521</v>
      </c>
      <c r="E9" s="507" t="s">
        <v>521</v>
      </c>
      <c r="F9" s="507" t="s">
        <v>521</v>
      </c>
      <c r="G9" s="507" t="s">
        <v>521</v>
      </c>
      <c r="H9" s="498">
        <v>42</v>
      </c>
      <c r="I9" s="508">
        <v>0</v>
      </c>
    </row>
    <row r="10" spans="1:9" ht="15" customHeight="1" x14ac:dyDescent="0.25">
      <c r="A10" s="459">
        <v>1</v>
      </c>
      <c r="B10" s="368" t="s">
        <v>46</v>
      </c>
      <c r="C10" s="498">
        <v>11324</v>
      </c>
      <c r="D10" s="498">
        <v>9902</v>
      </c>
      <c r="E10" s="498">
        <v>8467</v>
      </c>
      <c r="F10" s="498">
        <v>121664</v>
      </c>
      <c r="G10" s="498">
        <v>6169</v>
      </c>
      <c r="H10" s="498">
        <v>157524</v>
      </c>
      <c r="I10" s="508">
        <v>0.77235214951372488</v>
      </c>
    </row>
    <row r="11" spans="1:9" ht="15" customHeight="1" x14ac:dyDescent="0.25">
      <c r="A11" s="459">
        <v>49</v>
      </c>
      <c r="B11" s="368" t="s">
        <v>78</v>
      </c>
      <c r="C11" s="498">
        <v>89</v>
      </c>
      <c r="D11" s="507" t="s">
        <v>521</v>
      </c>
      <c r="E11" s="507" t="s">
        <v>521</v>
      </c>
      <c r="F11" s="507" t="s">
        <v>521</v>
      </c>
      <c r="G11" s="507" t="s">
        <v>521</v>
      </c>
      <c r="H11" s="498">
        <v>91</v>
      </c>
      <c r="I11" s="508">
        <v>0</v>
      </c>
    </row>
    <row r="12" spans="1:9" ht="15" customHeight="1" x14ac:dyDescent="0.25">
      <c r="A12" s="459">
        <v>148</v>
      </c>
      <c r="B12" s="368" t="s">
        <v>130</v>
      </c>
      <c r="C12" s="498">
        <v>5</v>
      </c>
      <c r="D12" s="507" t="s">
        <v>521</v>
      </c>
      <c r="E12" s="507" t="s">
        <v>521</v>
      </c>
      <c r="F12" s="507" t="s">
        <v>521</v>
      </c>
      <c r="G12" s="507" t="s">
        <v>521</v>
      </c>
      <c r="H12" s="498">
        <v>5</v>
      </c>
      <c r="I12" s="508">
        <v>0</v>
      </c>
    </row>
    <row r="13" spans="1:9" ht="15" customHeight="1" x14ac:dyDescent="0.25">
      <c r="A13" s="459">
        <v>142</v>
      </c>
      <c r="B13" s="368" t="s">
        <v>149</v>
      </c>
      <c r="C13" s="498">
        <v>3</v>
      </c>
      <c r="D13" s="507" t="s">
        <v>521</v>
      </c>
      <c r="E13" s="507" t="s">
        <v>521</v>
      </c>
      <c r="F13" s="507" t="s">
        <v>521</v>
      </c>
      <c r="G13" s="498">
        <v>4</v>
      </c>
      <c r="H13" s="498">
        <v>6</v>
      </c>
      <c r="I13" s="508">
        <v>0</v>
      </c>
    </row>
    <row r="14" spans="1:9" ht="15" customHeight="1" x14ac:dyDescent="0.25">
      <c r="A14" s="459">
        <v>130</v>
      </c>
      <c r="B14" s="368" t="s">
        <v>112</v>
      </c>
      <c r="C14" s="498">
        <v>9</v>
      </c>
      <c r="D14" s="507" t="s">
        <v>521</v>
      </c>
      <c r="E14" s="507" t="s">
        <v>521</v>
      </c>
      <c r="F14" s="507" t="s">
        <v>521</v>
      </c>
      <c r="G14" s="507" t="s">
        <v>521</v>
      </c>
      <c r="H14" s="498">
        <v>8</v>
      </c>
      <c r="I14" s="508">
        <v>0</v>
      </c>
    </row>
    <row r="15" spans="1:9" ht="15" customHeight="1" x14ac:dyDescent="0.25">
      <c r="A15" s="459">
        <v>28</v>
      </c>
      <c r="B15" s="368" t="s">
        <v>1</v>
      </c>
      <c r="C15" s="498">
        <v>397</v>
      </c>
      <c r="D15" s="507" t="s">
        <v>521</v>
      </c>
      <c r="E15" s="507" t="s">
        <v>521</v>
      </c>
      <c r="F15" s="507" t="s">
        <v>521</v>
      </c>
      <c r="G15" s="507" t="s">
        <v>521</v>
      </c>
      <c r="H15" s="498">
        <v>398</v>
      </c>
      <c r="I15" s="508">
        <v>0</v>
      </c>
    </row>
    <row r="16" spans="1:9" ht="15" customHeight="1" x14ac:dyDescent="0.25">
      <c r="A16" s="459">
        <v>58</v>
      </c>
      <c r="B16" s="368" t="s">
        <v>79</v>
      </c>
      <c r="C16" s="498">
        <v>55</v>
      </c>
      <c r="D16" s="507" t="s">
        <v>521</v>
      </c>
      <c r="E16" s="507" t="s">
        <v>521</v>
      </c>
      <c r="F16" s="498">
        <v>4</v>
      </c>
      <c r="G16" s="498">
        <v>5</v>
      </c>
      <c r="H16" s="498">
        <v>65</v>
      </c>
      <c r="I16" s="508">
        <v>6.1538461538461542E-2</v>
      </c>
    </row>
    <row r="17" spans="1:9" ht="15" customHeight="1" x14ac:dyDescent="0.25">
      <c r="A17" s="459">
        <v>166</v>
      </c>
      <c r="B17" s="368" t="s">
        <v>134</v>
      </c>
      <c r="C17" s="498">
        <v>3</v>
      </c>
      <c r="D17" s="507" t="s">
        <v>521</v>
      </c>
      <c r="E17" s="507" t="s">
        <v>521</v>
      </c>
      <c r="F17" s="507" t="s">
        <v>521</v>
      </c>
      <c r="G17" s="507" t="s">
        <v>521</v>
      </c>
      <c r="H17" s="498">
        <v>3</v>
      </c>
      <c r="I17" s="508">
        <v>0</v>
      </c>
    </row>
    <row r="18" spans="1:9" ht="15" customHeight="1" x14ac:dyDescent="0.25">
      <c r="A18" s="459">
        <v>99</v>
      </c>
      <c r="B18" s="368" t="s">
        <v>129</v>
      </c>
      <c r="C18" s="498">
        <v>25</v>
      </c>
      <c r="D18" s="507" t="s">
        <v>521</v>
      </c>
      <c r="E18" s="507" t="s">
        <v>521</v>
      </c>
      <c r="F18" s="507" t="s">
        <v>521</v>
      </c>
      <c r="G18" s="507" t="s">
        <v>521</v>
      </c>
      <c r="H18" s="498">
        <v>24</v>
      </c>
      <c r="I18" s="508">
        <v>0</v>
      </c>
    </row>
    <row r="19" spans="1:9" ht="15" customHeight="1" x14ac:dyDescent="0.25">
      <c r="A19" s="459">
        <v>150</v>
      </c>
      <c r="B19" s="368" t="s">
        <v>136</v>
      </c>
      <c r="C19" s="498">
        <v>5</v>
      </c>
      <c r="D19" s="507" t="s">
        <v>521</v>
      </c>
      <c r="E19" s="507" t="s">
        <v>521</v>
      </c>
      <c r="F19" s="507" t="s">
        <v>521</v>
      </c>
      <c r="G19" s="507" t="s">
        <v>521</v>
      </c>
      <c r="H19" s="498">
        <v>5</v>
      </c>
      <c r="I19" s="508">
        <v>0</v>
      </c>
    </row>
    <row r="20" spans="1:9" ht="15" customHeight="1" x14ac:dyDescent="0.25">
      <c r="A20" s="459">
        <v>78</v>
      </c>
      <c r="B20" s="368" t="s">
        <v>2</v>
      </c>
      <c r="C20" s="498">
        <v>36</v>
      </c>
      <c r="D20" s="507" t="s">
        <v>521</v>
      </c>
      <c r="E20" s="507" t="s">
        <v>521</v>
      </c>
      <c r="F20" s="507" t="s">
        <v>521</v>
      </c>
      <c r="G20" s="498">
        <v>4</v>
      </c>
      <c r="H20" s="498">
        <v>42</v>
      </c>
      <c r="I20" s="508">
        <v>0</v>
      </c>
    </row>
    <row r="21" spans="1:9" ht="15" customHeight="1" x14ac:dyDescent="0.25">
      <c r="A21" s="459">
        <v>97</v>
      </c>
      <c r="B21" s="368" t="s">
        <v>165</v>
      </c>
      <c r="C21" s="498">
        <v>18</v>
      </c>
      <c r="D21" s="507" t="s">
        <v>521</v>
      </c>
      <c r="E21" s="507" t="s">
        <v>521</v>
      </c>
      <c r="F21" s="507" t="s">
        <v>521</v>
      </c>
      <c r="G21" s="507" t="s">
        <v>521</v>
      </c>
      <c r="H21" s="498">
        <v>24</v>
      </c>
      <c r="I21" s="508">
        <v>0</v>
      </c>
    </row>
    <row r="22" spans="1:9" ht="15" customHeight="1" x14ac:dyDescent="0.25">
      <c r="A22" s="459">
        <v>50</v>
      </c>
      <c r="B22" s="368" t="s">
        <v>137</v>
      </c>
      <c r="C22" s="498">
        <v>84</v>
      </c>
      <c r="D22" s="507" t="s">
        <v>521</v>
      </c>
      <c r="E22" s="507" t="s">
        <v>521</v>
      </c>
      <c r="F22" s="498">
        <v>3</v>
      </c>
      <c r="G22" s="507" t="s">
        <v>521</v>
      </c>
      <c r="H22" s="498">
        <v>90</v>
      </c>
      <c r="I22" s="508">
        <v>3.3333333333333333E-2</v>
      </c>
    </row>
    <row r="23" spans="1:9" ht="15" customHeight="1" x14ac:dyDescent="0.25">
      <c r="A23" s="459">
        <v>90</v>
      </c>
      <c r="B23" s="368" t="s">
        <v>124</v>
      </c>
      <c r="C23" s="498">
        <v>25</v>
      </c>
      <c r="D23" s="507" t="s">
        <v>521</v>
      </c>
      <c r="E23" s="507" t="s">
        <v>521</v>
      </c>
      <c r="F23" s="507" t="s">
        <v>521</v>
      </c>
      <c r="G23" s="507" t="s">
        <v>521</v>
      </c>
      <c r="H23" s="498">
        <v>31</v>
      </c>
      <c r="I23" s="508">
        <v>0</v>
      </c>
    </row>
    <row r="24" spans="1:9" ht="15" customHeight="1" x14ac:dyDescent="0.25">
      <c r="A24" s="459">
        <v>105</v>
      </c>
      <c r="B24" s="368" t="s">
        <v>90</v>
      </c>
      <c r="C24" s="498">
        <v>19</v>
      </c>
      <c r="D24" s="507" t="s">
        <v>521</v>
      </c>
      <c r="E24" s="507" t="s">
        <v>521</v>
      </c>
      <c r="F24" s="507" t="s">
        <v>521</v>
      </c>
      <c r="G24" s="507" t="s">
        <v>521</v>
      </c>
      <c r="H24" s="498">
        <v>19</v>
      </c>
      <c r="I24" s="508">
        <v>0</v>
      </c>
    </row>
    <row r="25" spans="1:9" ht="15" customHeight="1" x14ac:dyDescent="0.25">
      <c r="A25" s="459">
        <v>104</v>
      </c>
      <c r="B25" s="368" t="s">
        <v>166</v>
      </c>
      <c r="C25" s="498">
        <v>17</v>
      </c>
      <c r="D25" s="507" t="s">
        <v>521</v>
      </c>
      <c r="E25" s="507" t="s">
        <v>521</v>
      </c>
      <c r="F25" s="507" t="s">
        <v>521</v>
      </c>
      <c r="G25" s="507" t="s">
        <v>521</v>
      </c>
      <c r="H25" s="498">
        <v>19</v>
      </c>
      <c r="I25" s="508">
        <v>0</v>
      </c>
    </row>
    <row r="26" spans="1:9" ht="15" customHeight="1" x14ac:dyDescent="0.25">
      <c r="A26" s="459">
        <v>34</v>
      </c>
      <c r="B26" s="368" t="s">
        <v>3</v>
      </c>
      <c r="C26" s="498">
        <v>209</v>
      </c>
      <c r="D26" s="507" t="s">
        <v>521</v>
      </c>
      <c r="E26" s="498">
        <v>4</v>
      </c>
      <c r="F26" s="507" t="s">
        <v>521</v>
      </c>
      <c r="G26" s="498">
        <v>4</v>
      </c>
      <c r="H26" s="498">
        <v>222</v>
      </c>
      <c r="I26" s="508">
        <v>0</v>
      </c>
    </row>
    <row r="27" spans="1:9" ht="15" customHeight="1" x14ac:dyDescent="0.25">
      <c r="A27" s="459">
        <v>128</v>
      </c>
      <c r="B27" s="368" t="s">
        <v>154</v>
      </c>
      <c r="C27" s="498">
        <v>9</v>
      </c>
      <c r="D27" s="507" t="s">
        <v>521</v>
      </c>
      <c r="E27" s="507" t="s">
        <v>521</v>
      </c>
      <c r="F27" s="507" t="s">
        <v>521</v>
      </c>
      <c r="G27" s="507" t="s">
        <v>521</v>
      </c>
      <c r="H27" s="498">
        <v>9</v>
      </c>
      <c r="I27" s="508">
        <v>0</v>
      </c>
    </row>
    <row r="28" spans="1:9" ht="15" customHeight="1" x14ac:dyDescent="0.25">
      <c r="A28" s="459">
        <v>30</v>
      </c>
      <c r="B28" s="368" t="s">
        <v>4</v>
      </c>
      <c r="C28" s="498">
        <v>310</v>
      </c>
      <c r="D28" s="498">
        <v>16</v>
      </c>
      <c r="E28" s="498">
        <v>7</v>
      </c>
      <c r="F28" s="498">
        <v>13</v>
      </c>
      <c r="G28" s="498">
        <v>5</v>
      </c>
      <c r="H28" s="498">
        <v>357</v>
      </c>
      <c r="I28" s="508">
        <v>3.6414565826330535E-2</v>
      </c>
    </row>
    <row r="29" spans="1:9" ht="15" customHeight="1" x14ac:dyDescent="0.25">
      <c r="A29" s="459">
        <v>66</v>
      </c>
      <c r="B29" s="368" t="s">
        <v>5</v>
      </c>
      <c r="C29" s="498">
        <v>52</v>
      </c>
      <c r="D29" s="507" t="s">
        <v>521</v>
      </c>
      <c r="E29" s="507" t="s">
        <v>521</v>
      </c>
      <c r="F29" s="498">
        <v>4</v>
      </c>
      <c r="G29" s="507" t="s">
        <v>521</v>
      </c>
      <c r="H29" s="498">
        <v>54</v>
      </c>
      <c r="I29" s="508">
        <v>7.407407407407407E-2</v>
      </c>
    </row>
    <row r="30" spans="1:9" ht="15" customHeight="1" x14ac:dyDescent="0.25">
      <c r="A30" s="459">
        <v>8</v>
      </c>
      <c r="B30" s="368" t="s">
        <v>126</v>
      </c>
      <c r="C30" s="498">
        <v>1174</v>
      </c>
      <c r="D30" s="507" t="s">
        <v>521</v>
      </c>
      <c r="E30" s="498">
        <v>7</v>
      </c>
      <c r="F30" s="498">
        <v>4</v>
      </c>
      <c r="G30" s="498">
        <v>10</v>
      </c>
      <c r="H30" s="498">
        <v>1196</v>
      </c>
      <c r="I30" s="508">
        <v>3.3444816053511705E-3</v>
      </c>
    </row>
    <row r="31" spans="1:9" ht="15" customHeight="1" x14ac:dyDescent="0.25">
      <c r="A31" s="459">
        <v>65</v>
      </c>
      <c r="B31" s="368" t="s">
        <v>138</v>
      </c>
      <c r="C31" s="498">
        <v>52</v>
      </c>
      <c r="D31" s="507" t="s">
        <v>521</v>
      </c>
      <c r="E31" s="507" t="s">
        <v>521</v>
      </c>
      <c r="F31" s="507" t="s">
        <v>521</v>
      </c>
      <c r="G31" s="507" t="s">
        <v>521</v>
      </c>
      <c r="H31" s="498">
        <v>55</v>
      </c>
      <c r="I31" s="508">
        <v>0</v>
      </c>
    </row>
    <row r="32" spans="1:9" ht="15" customHeight="1" x14ac:dyDescent="0.25">
      <c r="A32" s="459">
        <v>47</v>
      </c>
      <c r="B32" s="368" t="s">
        <v>156</v>
      </c>
      <c r="C32" s="498">
        <v>113</v>
      </c>
      <c r="D32" s="507" t="s">
        <v>521</v>
      </c>
      <c r="E32" s="507" t="s">
        <v>521</v>
      </c>
      <c r="F32" s="507" t="s">
        <v>521</v>
      </c>
      <c r="G32" s="498">
        <v>4</v>
      </c>
      <c r="H32" s="498">
        <v>117</v>
      </c>
      <c r="I32" s="508">
        <v>0</v>
      </c>
    </row>
    <row r="33" spans="1:9" ht="15" customHeight="1" x14ac:dyDescent="0.25">
      <c r="A33" s="459">
        <v>71</v>
      </c>
      <c r="B33" s="368" t="s">
        <v>155</v>
      </c>
      <c r="C33" s="498">
        <v>44</v>
      </c>
      <c r="D33" s="507" t="s">
        <v>521</v>
      </c>
      <c r="E33" s="507" t="s">
        <v>521</v>
      </c>
      <c r="F33" s="507" t="s">
        <v>521</v>
      </c>
      <c r="G33" s="498">
        <v>3</v>
      </c>
      <c r="H33" s="498">
        <v>46</v>
      </c>
      <c r="I33" s="508">
        <v>0</v>
      </c>
    </row>
    <row r="34" spans="1:9" ht="15" customHeight="1" x14ac:dyDescent="0.25">
      <c r="A34" s="459">
        <v>81</v>
      </c>
      <c r="B34" s="368" t="s">
        <v>61</v>
      </c>
      <c r="C34" s="498">
        <v>36</v>
      </c>
      <c r="D34" s="507" t="s">
        <v>521</v>
      </c>
      <c r="E34" s="507" t="s">
        <v>521</v>
      </c>
      <c r="F34" s="507" t="s">
        <v>521</v>
      </c>
      <c r="G34" s="507" t="s">
        <v>521</v>
      </c>
      <c r="H34" s="498">
        <v>39</v>
      </c>
      <c r="I34" s="508">
        <v>0</v>
      </c>
    </row>
    <row r="35" spans="1:9" ht="15" customHeight="1" x14ac:dyDescent="0.25">
      <c r="A35" s="459">
        <v>157</v>
      </c>
      <c r="B35" s="368" t="s">
        <v>157</v>
      </c>
      <c r="C35" s="498">
        <v>4</v>
      </c>
      <c r="D35" s="507" t="s">
        <v>521</v>
      </c>
      <c r="E35" s="507" t="s">
        <v>521</v>
      </c>
      <c r="F35" s="507" t="s">
        <v>521</v>
      </c>
      <c r="G35" s="507" t="s">
        <v>521</v>
      </c>
      <c r="H35" s="498">
        <v>4</v>
      </c>
      <c r="I35" s="508">
        <v>0</v>
      </c>
    </row>
    <row r="36" spans="1:9" ht="15" customHeight="1" x14ac:dyDescent="0.25">
      <c r="A36" s="459">
        <v>75</v>
      </c>
      <c r="B36" s="368" t="s">
        <v>6</v>
      </c>
      <c r="C36" s="498">
        <v>40</v>
      </c>
      <c r="D36" s="507" t="s">
        <v>521</v>
      </c>
      <c r="E36" s="507" t="s">
        <v>521</v>
      </c>
      <c r="F36" s="507" t="s">
        <v>521</v>
      </c>
      <c r="G36" s="498">
        <v>4</v>
      </c>
      <c r="H36" s="498">
        <v>43</v>
      </c>
      <c r="I36" s="508">
        <v>0</v>
      </c>
    </row>
    <row r="37" spans="1:9" ht="15" customHeight="1" x14ac:dyDescent="0.25">
      <c r="A37" s="459">
        <v>155</v>
      </c>
      <c r="B37" s="368" t="s">
        <v>150</v>
      </c>
      <c r="C37" s="498">
        <v>4</v>
      </c>
      <c r="D37" s="507" t="s">
        <v>521</v>
      </c>
      <c r="E37" s="507" t="s">
        <v>521</v>
      </c>
      <c r="F37" s="507" t="s">
        <v>521</v>
      </c>
      <c r="G37" s="507" t="s">
        <v>521</v>
      </c>
      <c r="H37" s="498">
        <v>4</v>
      </c>
      <c r="I37" s="508">
        <v>0</v>
      </c>
    </row>
    <row r="38" spans="1:9" ht="15" customHeight="1" x14ac:dyDescent="0.25">
      <c r="A38" s="459">
        <v>46</v>
      </c>
      <c r="B38" s="368" t="s">
        <v>91</v>
      </c>
      <c r="C38" s="498">
        <v>112</v>
      </c>
      <c r="D38" s="498">
        <v>4</v>
      </c>
      <c r="E38" s="507" t="s">
        <v>521</v>
      </c>
      <c r="F38" s="507" t="s">
        <v>521</v>
      </c>
      <c r="G38" s="498">
        <v>4</v>
      </c>
      <c r="H38" s="498">
        <v>121</v>
      </c>
      <c r="I38" s="508">
        <v>0</v>
      </c>
    </row>
    <row r="39" spans="1:9" ht="15" customHeight="1" x14ac:dyDescent="0.25">
      <c r="A39" s="459">
        <v>88</v>
      </c>
      <c r="B39" s="368" t="s">
        <v>98</v>
      </c>
      <c r="C39" s="498">
        <v>31</v>
      </c>
      <c r="D39" s="507" t="s">
        <v>521</v>
      </c>
      <c r="E39" s="507" t="s">
        <v>521</v>
      </c>
      <c r="F39" s="507" t="s">
        <v>521</v>
      </c>
      <c r="G39" s="507" t="s">
        <v>521</v>
      </c>
      <c r="H39" s="498">
        <v>34</v>
      </c>
      <c r="I39" s="508">
        <v>0</v>
      </c>
    </row>
    <row r="40" spans="1:9" ht="15" customHeight="1" x14ac:dyDescent="0.25">
      <c r="A40" s="459">
        <v>48</v>
      </c>
      <c r="B40" s="368" t="s">
        <v>73</v>
      </c>
      <c r="C40" s="498">
        <v>93</v>
      </c>
      <c r="D40" s="507" t="s">
        <v>521</v>
      </c>
      <c r="E40" s="498">
        <v>4</v>
      </c>
      <c r="F40" s="507" t="s">
        <v>521</v>
      </c>
      <c r="G40" s="507" t="s">
        <v>521</v>
      </c>
      <c r="H40" s="498">
        <v>101</v>
      </c>
      <c r="I40" s="508">
        <v>0</v>
      </c>
    </row>
    <row r="41" spans="1:9" ht="15" customHeight="1" x14ac:dyDescent="0.25">
      <c r="A41" s="459">
        <v>156</v>
      </c>
      <c r="B41" s="368" t="s">
        <v>151</v>
      </c>
      <c r="C41" s="498">
        <v>4</v>
      </c>
      <c r="D41" s="507" t="s">
        <v>521</v>
      </c>
      <c r="E41" s="507" t="s">
        <v>521</v>
      </c>
      <c r="F41" s="507" t="s">
        <v>521</v>
      </c>
      <c r="G41" s="507" t="s">
        <v>521</v>
      </c>
      <c r="H41" s="498">
        <v>4</v>
      </c>
      <c r="I41" s="508">
        <v>0</v>
      </c>
    </row>
    <row r="42" spans="1:9" ht="15" customHeight="1" x14ac:dyDescent="0.25">
      <c r="A42" s="459">
        <v>118</v>
      </c>
      <c r="B42" s="368" t="s">
        <v>139</v>
      </c>
      <c r="C42" s="498">
        <v>11</v>
      </c>
      <c r="D42" s="507" t="s">
        <v>521</v>
      </c>
      <c r="E42" s="507" t="s">
        <v>521</v>
      </c>
      <c r="F42" s="507" t="s">
        <v>521</v>
      </c>
      <c r="G42" s="507" t="s">
        <v>521</v>
      </c>
      <c r="H42" s="498">
        <v>11</v>
      </c>
      <c r="I42" s="508">
        <v>0</v>
      </c>
    </row>
    <row r="43" spans="1:9" ht="15" customHeight="1" x14ac:dyDescent="0.25">
      <c r="A43" s="459">
        <v>63</v>
      </c>
      <c r="B43" s="368" t="s">
        <v>7</v>
      </c>
      <c r="C43" s="498">
        <v>56</v>
      </c>
      <c r="D43" s="507" t="s">
        <v>521</v>
      </c>
      <c r="E43" s="507" t="s">
        <v>521</v>
      </c>
      <c r="F43" s="507" t="s">
        <v>521</v>
      </c>
      <c r="G43" s="507" t="s">
        <v>521</v>
      </c>
      <c r="H43" s="498">
        <v>58</v>
      </c>
      <c r="I43" s="508">
        <v>0</v>
      </c>
    </row>
    <row r="44" spans="1:9" ht="15" customHeight="1" x14ac:dyDescent="0.25">
      <c r="A44" s="459">
        <v>112</v>
      </c>
      <c r="B44" s="368" t="s">
        <v>145</v>
      </c>
      <c r="C44" s="498">
        <v>14</v>
      </c>
      <c r="D44" s="507" t="s">
        <v>521</v>
      </c>
      <c r="E44" s="507" t="s">
        <v>521</v>
      </c>
      <c r="F44" s="507" t="s">
        <v>521</v>
      </c>
      <c r="G44" s="507" t="s">
        <v>521</v>
      </c>
      <c r="H44" s="498">
        <v>14</v>
      </c>
      <c r="I44" s="508">
        <v>0</v>
      </c>
    </row>
    <row r="45" spans="1:9" ht="15" customHeight="1" x14ac:dyDescent="0.25">
      <c r="A45" s="459">
        <v>3</v>
      </c>
      <c r="B45" s="368" t="s">
        <v>8</v>
      </c>
      <c r="C45" s="498">
        <v>5196</v>
      </c>
      <c r="D45" s="498">
        <v>137</v>
      </c>
      <c r="E45" s="498">
        <v>76</v>
      </c>
      <c r="F45" s="498">
        <v>74</v>
      </c>
      <c r="G45" s="498">
        <v>94</v>
      </c>
      <c r="H45" s="498">
        <v>5584</v>
      </c>
      <c r="I45" s="508">
        <v>1.325214899713467E-2</v>
      </c>
    </row>
    <row r="46" spans="1:9" ht="15" customHeight="1" x14ac:dyDescent="0.25">
      <c r="A46" s="459">
        <v>57</v>
      </c>
      <c r="B46" s="368" t="s">
        <v>99</v>
      </c>
      <c r="C46" s="498">
        <v>65</v>
      </c>
      <c r="D46" s="507" t="s">
        <v>521</v>
      </c>
      <c r="E46" s="507" t="s">
        <v>521</v>
      </c>
      <c r="F46" s="507" t="s">
        <v>521</v>
      </c>
      <c r="G46" s="507" t="s">
        <v>521</v>
      </c>
      <c r="H46" s="498">
        <v>66</v>
      </c>
      <c r="I46" s="508">
        <v>0</v>
      </c>
    </row>
    <row r="47" spans="1:9" ht="15" customHeight="1" x14ac:dyDescent="0.25">
      <c r="A47" s="459">
        <v>91</v>
      </c>
      <c r="B47" s="368" t="s">
        <v>167</v>
      </c>
      <c r="C47" s="498">
        <v>19</v>
      </c>
      <c r="D47" s="507" t="s">
        <v>521</v>
      </c>
      <c r="E47" s="507" t="s">
        <v>521</v>
      </c>
      <c r="F47" s="507">
        <v>12</v>
      </c>
      <c r="G47" s="507" t="s">
        <v>521</v>
      </c>
      <c r="H47" s="498">
        <v>31</v>
      </c>
      <c r="I47" s="508">
        <v>0.38700000000000001</v>
      </c>
    </row>
    <row r="48" spans="1:9" ht="15" customHeight="1" x14ac:dyDescent="0.25">
      <c r="A48" s="459">
        <v>154</v>
      </c>
      <c r="B48" s="368" t="s">
        <v>140</v>
      </c>
      <c r="C48" s="498">
        <v>4</v>
      </c>
      <c r="D48" s="507" t="s">
        <v>521</v>
      </c>
      <c r="E48" s="507" t="s">
        <v>521</v>
      </c>
      <c r="F48" s="507" t="s">
        <v>521</v>
      </c>
      <c r="G48" s="507" t="s">
        <v>521</v>
      </c>
      <c r="H48" s="498">
        <v>4</v>
      </c>
      <c r="I48" s="508">
        <v>0</v>
      </c>
    </row>
    <row r="49" spans="1:9" ht="15" customHeight="1" x14ac:dyDescent="0.25">
      <c r="A49" s="459">
        <v>25</v>
      </c>
      <c r="B49" s="368" t="s">
        <v>9</v>
      </c>
      <c r="C49" s="498">
        <v>382</v>
      </c>
      <c r="D49" s="498">
        <v>9</v>
      </c>
      <c r="E49" s="498">
        <v>17</v>
      </c>
      <c r="F49" s="498">
        <v>6</v>
      </c>
      <c r="G49" s="498">
        <v>7</v>
      </c>
      <c r="H49" s="498">
        <v>428</v>
      </c>
      <c r="I49" s="508">
        <v>1.4018691588785047E-2</v>
      </c>
    </row>
    <row r="50" spans="1:9" ht="15" customHeight="1" x14ac:dyDescent="0.25">
      <c r="A50" s="459">
        <v>67</v>
      </c>
      <c r="B50" s="368" t="s">
        <v>74</v>
      </c>
      <c r="C50" s="498">
        <v>51</v>
      </c>
      <c r="D50" s="507" t="s">
        <v>521</v>
      </c>
      <c r="E50" s="507" t="s">
        <v>521</v>
      </c>
      <c r="F50" s="507" t="s">
        <v>521</v>
      </c>
      <c r="G50" s="507">
        <v>4</v>
      </c>
      <c r="H50" s="498">
        <v>54</v>
      </c>
      <c r="I50" s="508">
        <v>0</v>
      </c>
    </row>
    <row r="51" spans="1:9" ht="15" customHeight="1" x14ac:dyDescent="0.25">
      <c r="A51" s="459">
        <v>95</v>
      </c>
      <c r="B51" s="368" t="s">
        <v>189</v>
      </c>
      <c r="C51" s="498">
        <v>29</v>
      </c>
      <c r="D51" s="507" t="s">
        <v>521</v>
      </c>
      <c r="E51" s="507" t="s">
        <v>521</v>
      </c>
      <c r="F51" s="507" t="s">
        <v>521</v>
      </c>
      <c r="G51" s="507" t="s">
        <v>521</v>
      </c>
      <c r="H51" s="498">
        <v>26</v>
      </c>
      <c r="I51" s="508">
        <v>0</v>
      </c>
    </row>
    <row r="52" spans="1:9" ht="15" customHeight="1" x14ac:dyDescent="0.25">
      <c r="A52" s="459">
        <v>29</v>
      </c>
      <c r="B52" s="368" t="s">
        <v>10</v>
      </c>
      <c r="C52" s="498">
        <v>373</v>
      </c>
      <c r="D52" s="498">
        <v>6</v>
      </c>
      <c r="E52" s="507" t="s">
        <v>521</v>
      </c>
      <c r="F52" s="507" t="s">
        <v>521</v>
      </c>
      <c r="G52" s="498">
        <v>5</v>
      </c>
      <c r="H52" s="498">
        <v>388</v>
      </c>
      <c r="I52" s="508">
        <v>0</v>
      </c>
    </row>
    <row r="53" spans="1:9" ht="15" customHeight="1" x14ac:dyDescent="0.25">
      <c r="A53" s="459">
        <v>160</v>
      </c>
      <c r="B53" s="368" t="s">
        <v>62</v>
      </c>
      <c r="C53" s="498">
        <v>3</v>
      </c>
      <c r="D53" s="507" t="s">
        <v>521</v>
      </c>
      <c r="E53" s="507" t="s">
        <v>521</v>
      </c>
      <c r="F53" s="507" t="s">
        <v>521</v>
      </c>
      <c r="G53" s="507" t="s">
        <v>521</v>
      </c>
      <c r="H53" s="498">
        <v>3</v>
      </c>
      <c r="I53" s="508">
        <v>0</v>
      </c>
    </row>
    <row r="54" spans="1:9" ht="15" customHeight="1" x14ac:dyDescent="0.25">
      <c r="A54" s="459">
        <v>152</v>
      </c>
      <c r="B54" s="368" t="s">
        <v>113</v>
      </c>
      <c r="C54" s="498">
        <v>4</v>
      </c>
      <c r="D54" s="507" t="s">
        <v>521</v>
      </c>
      <c r="E54" s="507" t="s">
        <v>521</v>
      </c>
      <c r="F54" s="507" t="s">
        <v>521</v>
      </c>
      <c r="G54" s="507" t="s">
        <v>521</v>
      </c>
      <c r="H54" s="498">
        <v>4</v>
      </c>
      <c r="I54" s="508">
        <v>0</v>
      </c>
    </row>
    <row r="55" spans="1:9" ht="15" customHeight="1" x14ac:dyDescent="0.25">
      <c r="A55" s="459">
        <v>15</v>
      </c>
      <c r="B55" s="368" t="s">
        <v>11</v>
      </c>
      <c r="C55" s="498">
        <v>897</v>
      </c>
      <c r="D55" s="498">
        <v>9</v>
      </c>
      <c r="E55" s="498">
        <v>13</v>
      </c>
      <c r="F55" s="498">
        <v>5</v>
      </c>
      <c r="G55" s="498">
        <v>15</v>
      </c>
      <c r="H55" s="498">
        <v>931</v>
      </c>
      <c r="I55" s="508">
        <v>5.3705692803437165E-3</v>
      </c>
    </row>
    <row r="56" spans="1:9" ht="15" customHeight="1" x14ac:dyDescent="0.25">
      <c r="A56" s="459">
        <v>82</v>
      </c>
      <c r="B56" s="368" t="s">
        <v>158</v>
      </c>
      <c r="C56" s="498">
        <v>36</v>
      </c>
      <c r="D56" s="507" t="s">
        <v>521</v>
      </c>
      <c r="E56" s="507" t="s">
        <v>521</v>
      </c>
      <c r="F56" s="507" t="s">
        <v>521</v>
      </c>
      <c r="G56" s="507" t="s">
        <v>521</v>
      </c>
      <c r="H56" s="498">
        <v>38</v>
      </c>
      <c r="I56" s="508">
        <v>0</v>
      </c>
    </row>
    <row r="57" spans="1:9" ht="15" customHeight="1" x14ac:dyDescent="0.25">
      <c r="A57" s="459">
        <v>151</v>
      </c>
      <c r="B57" s="368" t="s">
        <v>86</v>
      </c>
      <c r="C57" s="498">
        <v>4</v>
      </c>
      <c r="D57" s="507" t="s">
        <v>521</v>
      </c>
      <c r="E57" s="507" t="s">
        <v>521</v>
      </c>
      <c r="F57" s="507" t="s">
        <v>521</v>
      </c>
      <c r="G57" s="507" t="s">
        <v>521</v>
      </c>
      <c r="H57" s="498">
        <v>4</v>
      </c>
      <c r="I57" s="508">
        <v>0</v>
      </c>
    </row>
    <row r="58" spans="1:9" ht="15" customHeight="1" x14ac:dyDescent="0.25">
      <c r="A58" s="459">
        <v>6</v>
      </c>
      <c r="B58" s="368" t="s">
        <v>12</v>
      </c>
      <c r="C58" s="498">
        <v>1067</v>
      </c>
      <c r="D58" s="498">
        <v>111</v>
      </c>
      <c r="E58" s="498">
        <v>62</v>
      </c>
      <c r="F58" s="498">
        <v>8</v>
      </c>
      <c r="G58" s="498">
        <v>23</v>
      </c>
      <c r="H58" s="498">
        <v>1268</v>
      </c>
      <c r="I58" s="508">
        <v>6.3091482649842269E-3</v>
      </c>
    </row>
    <row r="59" spans="1:9" ht="15" customHeight="1" x14ac:dyDescent="0.25">
      <c r="A59" s="459">
        <v>141</v>
      </c>
      <c r="B59" s="368" t="s">
        <v>146</v>
      </c>
      <c r="C59" s="498">
        <v>10</v>
      </c>
      <c r="D59" s="507" t="s">
        <v>521</v>
      </c>
      <c r="E59" s="507" t="s">
        <v>521</v>
      </c>
      <c r="F59" s="507" t="s">
        <v>521</v>
      </c>
      <c r="G59" s="507" t="s">
        <v>521</v>
      </c>
      <c r="H59" s="498">
        <v>6</v>
      </c>
      <c r="I59" s="508">
        <v>0</v>
      </c>
    </row>
    <row r="60" spans="1:9" ht="15" customHeight="1" x14ac:dyDescent="0.25">
      <c r="A60" s="459">
        <v>163</v>
      </c>
      <c r="B60" s="368" t="s">
        <v>84</v>
      </c>
      <c r="C60" s="498">
        <v>3</v>
      </c>
      <c r="D60" s="507" t="s">
        <v>521</v>
      </c>
      <c r="E60" s="507" t="s">
        <v>521</v>
      </c>
      <c r="F60" s="507" t="s">
        <v>521</v>
      </c>
      <c r="G60" s="507" t="s">
        <v>521</v>
      </c>
      <c r="H60" s="498">
        <v>3</v>
      </c>
      <c r="I60" s="508">
        <v>0</v>
      </c>
    </row>
    <row r="61" spans="1:9" ht="15" customHeight="1" x14ac:dyDescent="0.25">
      <c r="A61" s="459">
        <v>114</v>
      </c>
      <c r="B61" s="368" t="s">
        <v>159</v>
      </c>
      <c r="C61" s="498">
        <v>10</v>
      </c>
      <c r="D61" s="507" t="s">
        <v>521</v>
      </c>
      <c r="E61" s="507" t="s">
        <v>521</v>
      </c>
      <c r="F61" s="507" t="s">
        <v>521</v>
      </c>
      <c r="G61" s="507" t="s">
        <v>521</v>
      </c>
      <c r="H61" s="498">
        <v>13</v>
      </c>
      <c r="I61" s="508">
        <v>0</v>
      </c>
    </row>
    <row r="62" spans="1:9" ht="15" customHeight="1" x14ac:dyDescent="0.25">
      <c r="A62" s="459">
        <v>110</v>
      </c>
      <c r="B62" s="368" t="s">
        <v>141</v>
      </c>
      <c r="C62" s="498">
        <v>15</v>
      </c>
      <c r="D62" s="507" t="s">
        <v>521</v>
      </c>
      <c r="E62" s="507" t="s">
        <v>521</v>
      </c>
      <c r="F62" s="507" t="s">
        <v>521</v>
      </c>
      <c r="G62" s="507" t="s">
        <v>521</v>
      </c>
      <c r="H62" s="498">
        <v>15</v>
      </c>
      <c r="I62" s="508">
        <v>0</v>
      </c>
    </row>
    <row r="63" spans="1:9" ht="15" customHeight="1" x14ac:dyDescent="0.25">
      <c r="A63" s="459">
        <v>33</v>
      </c>
      <c r="B63" s="368" t="s">
        <v>127</v>
      </c>
      <c r="C63" s="498">
        <v>256</v>
      </c>
      <c r="D63" s="498">
        <v>6</v>
      </c>
      <c r="E63" s="498">
        <v>9</v>
      </c>
      <c r="F63" s="498">
        <v>12</v>
      </c>
      <c r="G63" s="498">
        <v>3</v>
      </c>
      <c r="H63" s="498">
        <v>285</v>
      </c>
      <c r="I63" s="508">
        <v>4.2105263157894736E-2</v>
      </c>
    </row>
    <row r="64" spans="1:9" ht="19.5" customHeight="1" x14ac:dyDescent="0.25">
      <c r="A64" s="459">
        <v>53</v>
      </c>
      <c r="B64" s="368" t="s">
        <v>100</v>
      </c>
      <c r="C64" s="498">
        <v>76</v>
      </c>
      <c r="D64" s="507" t="s">
        <v>521</v>
      </c>
      <c r="E64" s="507" t="s">
        <v>521</v>
      </c>
      <c r="F64" s="507" t="s">
        <v>521</v>
      </c>
      <c r="G64" s="507" t="s">
        <v>521</v>
      </c>
      <c r="H64" s="498">
        <v>77</v>
      </c>
      <c r="I64" s="508">
        <v>0</v>
      </c>
    </row>
    <row r="65" spans="1:9" ht="15" customHeight="1" x14ac:dyDescent="0.25">
      <c r="A65" s="459">
        <v>146</v>
      </c>
      <c r="B65" s="368" t="s">
        <v>75</v>
      </c>
      <c r="C65" s="498">
        <v>3</v>
      </c>
      <c r="D65" s="507" t="s">
        <v>521</v>
      </c>
      <c r="E65" s="507" t="s">
        <v>521</v>
      </c>
      <c r="F65" s="507" t="s">
        <v>521</v>
      </c>
      <c r="G65" s="507" t="s">
        <v>521</v>
      </c>
      <c r="H65" s="498">
        <v>5</v>
      </c>
      <c r="I65" s="508">
        <v>0</v>
      </c>
    </row>
    <row r="66" spans="1:9" ht="15" customHeight="1" x14ac:dyDescent="0.25">
      <c r="A66" s="459">
        <v>5</v>
      </c>
      <c r="B66" s="368" t="s">
        <v>13</v>
      </c>
      <c r="C66" s="498">
        <v>3549</v>
      </c>
      <c r="D66" s="498">
        <v>5</v>
      </c>
      <c r="E66" s="498">
        <v>0</v>
      </c>
      <c r="F66" s="498">
        <v>16</v>
      </c>
      <c r="G66" s="498">
        <v>34</v>
      </c>
      <c r="H66" s="498">
        <v>3595</v>
      </c>
      <c r="I66" s="508">
        <v>0</v>
      </c>
    </row>
    <row r="67" spans="1:9" ht="15" customHeight="1" x14ac:dyDescent="0.25">
      <c r="A67" s="459">
        <v>10</v>
      </c>
      <c r="B67" s="368" t="s">
        <v>14</v>
      </c>
      <c r="C67" s="498">
        <v>1045</v>
      </c>
      <c r="D67" s="498">
        <v>3</v>
      </c>
      <c r="E67" s="498">
        <v>57</v>
      </c>
      <c r="F67" s="507" t="s">
        <v>521</v>
      </c>
      <c r="G67" s="498">
        <v>13</v>
      </c>
      <c r="H67" s="498">
        <v>1119</v>
      </c>
      <c r="I67" s="508">
        <v>0</v>
      </c>
    </row>
    <row r="68" spans="1:9" ht="15" customHeight="1" x14ac:dyDescent="0.25">
      <c r="A68" s="459">
        <v>41</v>
      </c>
      <c r="B68" s="368" t="s">
        <v>15</v>
      </c>
      <c r="C68" s="498">
        <v>153</v>
      </c>
      <c r="D68" s="507" t="s">
        <v>521</v>
      </c>
      <c r="E68" s="507" t="s">
        <v>521</v>
      </c>
      <c r="F68" s="507" t="s">
        <v>521</v>
      </c>
      <c r="G68" s="507" t="s">
        <v>521</v>
      </c>
      <c r="H68" s="498">
        <v>155</v>
      </c>
      <c r="I68" s="508">
        <v>0</v>
      </c>
    </row>
    <row r="69" spans="1:9" ht="15" customHeight="1" x14ac:dyDescent="0.25">
      <c r="A69" s="459">
        <v>73</v>
      </c>
      <c r="B69" s="368" t="s">
        <v>16</v>
      </c>
      <c r="C69" s="498">
        <v>43</v>
      </c>
      <c r="D69" s="507" t="s">
        <v>521</v>
      </c>
      <c r="E69" s="507" t="s">
        <v>521</v>
      </c>
      <c r="F69" s="507" t="s">
        <v>521</v>
      </c>
      <c r="G69" s="507" t="s">
        <v>521</v>
      </c>
      <c r="H69" s="498">
        <v>43</v>
      </c>
      <c r="I69" s="508">
        <v>0</v>
      </c>
    </row>
    <row r="70" spans="1:9" ht="15" customHeight="1" x14ac:dyDescent="0.25">
      <c r="A70" s="459">
        <v>12</v>
      </c>
      <c r="B70" s="368" t="s">
        <v>17</v>
      </c>
      <c r="C70" s="498">
        <v>999</v>
      </c>
      <c r="D70" s="498">
        <v>8</v>
      </c>
      <c r="E70" s="507" t="s">
        <v>521</v>
      </c>
      <c r="F70" s="498">
        <v>5</v>
      </c>
      <c r="G70" s="498">
        <v>11</v>
      </c>
      <c r="H70" s="498">
        <v>1022</v>
      </c>
      <c r="I70" s="508">
        <v>4.8923679060665359E-3</v>
      </c>
    </row>
    <row r="71" spans="1:9" ht="15" customHeight="1" x14ac:dyDescent="0.25">
      <c r="A71" s="459">
        <v>111</v>
      </c>
      <c r="B71" s="368" t="s">
        <v>83</v>
      </c>
      <c r="C71" s="498">
        <v>15</v>
      </c>
      <c r="D71" s="507" t="s">
        <v>521</v>
      </c>
      <c r="E71" s="507" t="s">
        <v>521</v>
      </c>
      <c r="F71" s="507" t="s">
        <v>521</v>
      </c>
      <c r="G71" s="507" t="s">
        <v>521</v>
      </c>
      <c r="H71" s="498">
        <v>15</v>
      </c>
      <c r="I71" s="508">
        <v>0</v>
      </c>
    </row>
    <row r="72" spans="1:9" ht="15" customHeight="1" x14ac:dyDescent="0.25">
      <c r="A72" s="459">
        <v>100</v>
      </c>
      <c r="B72" s="368" t="s">
        <v>114</v>
      </c>
      <c r="C72" s="498">
        <v>18</v>
      </c>
      <c r="D72" s="507" t="s">
        <v>521</v>
      </c>
      <c r="E72" s="507" t="s">
        <v>521</v>
      </c>
      <c r="F72" s="507" t="s">
        <v>521</v>
      </c>
      <c r="G72" s="507" t="s">
        <v>521</v>
      </c>
      <c r="H72" s="498">
        <v>23</v>
      </c>
      <c r="I72" s="508">
        <v>0</v>
      </c>
    </row>
    <row r="73" spans="1:9" ht="15" customHeight="1" x14ac:dyDescent="0.25">
      <c r="A73" s="459">
        <v>23</v>
      </c>
      <c r="B73" s="368" t="s">
        <v>18</v>
      </c>
      <c r="C73" s="498">
        <v>465</v>
      </c>
      <c r="D73" s="498">
        <v>9</v>
      </c>
      <c r="E73" s="498">
        <v>5</v>
      </c>
      <c r="F73" s="498">
        <v>6</v>
      </c>
      <c r="G73" s="498">
        <v>23</v>
      </c>
      <c r="H73" s="498">
        <v>503</v>
      </c>
      <c r="I73" s="508">
        <v>1.1928429423459244E-2</v>
      </c>
    </row>
    <row r="74" spans="1:9" ht="15" customHeight="1" x14ac:dyDescent="0.25">
      <c r="A74" s="459">
        <v>101</v>
      </c>
      <c r="B74" s="368" t="s">
        <v>152</v>
      </c>
      <c r="C74" s="498">
        <v>24</v>
      </c>
      <c r="D74" s="507" t="s">
        <v>521</v>
      </c>
      <c r="E74" s="507" t="s">
        <v>521</v>
      </c>
      <c r="F74" s="507" t="s">
        <v>521</v>
      </c>
      <c r="G74" s="507" t="s">
        <v>521</v>
      </c>
      <c r="H74" s="498">
        <v>22</v>
      </c>
      <c r="I74" s="508">
        <v>0</v>
      </c>
    </row>
    <row r="75" spans="1:9" ht="15" customHeight="1" x14ac:dyDescent="0.25">
      <c r="A75" s="459">
        <v>24</v>
      </c>
      <c r="B75" s="368" t="s">
        <v>19</v>
      </c>
      <c r="C75" s="498">
        <v>453</v>
      </c>
      <c r="D75" s="498">
        <v>3</v>
      </c>
      <c r="E75" s="498">
        <v>10</v>
      </c>
      <c r="F75" s="507" t="s">
        <v>521</v>
      </c>
      <c r="G75" s="498">
        <v>8</v>
      </c>
      <c r="H75" s="498">
        <v>472</v>
      </c>
      <c r="I75" s="508">
        <v>0</v>
      </c>
    </row>
    <row r="76" spans="1:9" ht="15" customHeight="1" x14ac:dyDescent="0.25">
      <c r="A76" s="459">
        <v>115</v>
      </c>
      <c r="B76" s="368" t="s">
        <v>85</v>
      </c>
      <c r="C76" s="498">
        <v>8</v>
      </c>
      <c r="D76" s="507" t="s">
        <v>521</v>
      </c>
      <c r="E76" s="507" t="s">
        <v>521</v>
      </c>
      <c r="F76" s="507" t="s">
        <v>521</v>
      </c>
      <c r="G76" s="507" t="s">
        <v>521</v>
      </c>
      <c r="H76" s="498">
        <v>13</v>
      </c>
      <c r="I76" s="508">
        <v>0</v>
      </c>
    </row>
    <row r="77" spans="1:9" ht="15" customHeight="1" x14ac:dyDescent="0.25">
      <c r="A77" s="459">
        <v>113</v>
      </c>
      <c r="B77" s="368" t="s">
        <v>115</v>
      </c>
      <c r="C77" s="498">
        <v>11</v>
      </c>
      <c r="D77" s="507" t="s">
        <v>521</v>
      </c>
      <c r="E77" s="507" t="s">
        <v>521</v>
      </c>
      <c r="F77" s="507" t="s">
        <v>521</v>
      </c>
      <c r="G77" s="507" t="s">
        <v>521</v>
      </c>
      <c r="H77" s="498">
        <v>14</v>
      </c>
      <c r="I77" s="508">
        <v>0</v>
      </c>
    </row>
    <row r="78" spans="1:9" ht="15" customHeight="1" x14ac:dyDescent="0.25">
      <c r="A78" s="459">
        <v>116</v>
      </c>
      <c r="B78" s="368" t="s">
        <v>131</v>
      </c>
      <c r="C78" s="498">
        <v>12</v>
      </c>
      <c r="D78" s="507" t="s">
        <v>521</v>
      </c>
      <c r="E78" s="507" t="s">
        <v>521</v>
      </c>
      <c r="F78" s="507" t="s">
        <v>521</v>
      </c>
      <c r="G78" s="507" t="s">
        <v>521</v>
      </c>
      <c r="H78" s="498">
        <v>12</v>
      </c>
      <c r="I78" s="508">
        <v>0</v>
      </c>
    </row>
    <row r="79" spans="1:9" ht="15" customHeight="1" x14ac:dyDescent="0.25">
      <c r="A79" s="459">
        <v>39</v>
      </c>
      <c r="B79" s="368" t="s">
        <v>168</v>
      </c>
      <c r="C79" s="498">
        <v>163</v>
      </c>
      <c r="D79" s="507" t="s">
        <v>521</v>
      </c>
      <c r="E79" s="507" t="s">
        <v>521</v>
      </c>
      <c r="F79" s="507" t="s">
        <v>521</v>
      </c>
      <c r="G79" s="498">
        <v>3</v>
      </c>
      <c r="H79" s="498">
        <v>165</v>
      </c>
      <c r="I79" s="508">
        <v>0</v>
      </c>
    </row>
    <row r="80" spans="1:9" ht="15" customHeight="1" x14ac:dyDescent="0.25">
      <c r="A80" s="459">
        <v>103</v>
      </c>
      <c r="B80" s="368" t="s">
        <v>67</v>
      </c>
      <c r="C80" s="498">
        <v>19</v>
      </c>
      <c r="D80" s="507" t="s">
        <v>521</v>
      </c>
      <c r="E80" s="507" t="s">
        <v>521</v>
      </c>
      <c r="F80" s="507" t="s">
        <v>521</v>
      </c>
      <c r="G80" s="507" t="s">
        <v>521</v>
      </c>
      <c r="H80" s="498">
        <v>20</v>
      </c>
      <c r="I80" s="508">
        <v>0</v>
      </c>
    </row>
    <row r="81" spans="1:9" ht="15" customHeight="1" x14ac:dyDescent="0.25">
      <c r="A81" s="459">
        <v>27</v>
      </c>
      <c r="B81" s="368" t="s">
        <v>20</v>
      </c>
      <c r="C81" s="498">
        <v>375</v>
      </c>
      <c r="D81" s="498">
        <v>4</v>
      </c>
      <c r="E81" s="498">
        <v>3</v>
      </c>
      <c r="F81" s="498">
        <v>17</v>
      </c>
      <c r="G81" s="498">
        <v>4</v>
      </c>
      <c r="H81" s="498">
        <v>407</v>
      </c>
      <c r="I81" s="508">
        <v>4.1769041769041768E-2</v>
      </c>
    </row>
    <row r="82" spans="1:9" ht="15" customHeight="1" x14ac:dyDescent="0.25">
      <c r="A82" s="459">
        <v>135</v>
      </c>
      <c r="B82" s="368" t="s">
        <v>97</v>
      </c>
      <c r="C82" s="498">
        <v>8</v>
      </c>
      <c r="D82" s="507" t="s">
        <v>521</v>
      </c>
      <c r="E82" s="507" t="s">
        <v>521</v>
      </c>
      <c r="F82" s="507" t="s">
        <v>521</v>
      </c>
      <c r="G82" s="507" t="s">
        <v>521</v>
      </c>
      <c r="H82" s="498">
        <v>7</v>
      </c>
      <c r="I82" s="508">
        <v>0</v>
      </c>
    </row>
    <row r="83" spans="1:9" ht="15" customHeight="1" x14ac:dyDescent="0.25">
      <c r="A83" s="459">
        <v>84</v>
      </c>
      <c r="B83" s="368" t="s">
        <v>116</v>
      </c>
      <c r="C83" s="498">
        <v>32</v>
      </c>
      <c r="D83" s="507" t="s">
        <v>521</v>
      </c>
      <c r="E83" s="507" t="s">
        <v>521</v>
      </c>
      <c r="F83" s="498">
        <v>5</v>
      </c>
      <c r="G83" s="498">
        <v>4</v>
      </c>
      <c r="H83" s="498">
        <v>36</v>
      </c>
      <c r="I83" s="508">
        <v>0.1388888888888889</v>
      </c>
    </row>
    <row r="84" spans="1:9" ht="15" customHeight="1" x14ac:dyDescent="0.25">
      <c r="A84" s="459">
        <v>140</v>
      </c>
      <c r="B84" s="368" t="s">
        <v>132</v>
      </c>
      <c r="C84" s="498">
        <v>6</v>
      </c>
      <c r="D84" s="507" t="s">
        <v>521</v>
      </c>
      <c r="E84" s="507" t="s">
        <v>521</v>
      </c>
      <c r="F84" s="507" t="s">
        <v>521</v>
      </c>
      <c r="G84" s="507" t="s">
        <v>521</v>
      </c>
      <c r="H84" s="498">
        <v>6</v>
      </c>
      <c r="I84" s="508">
        <v>0</v>
      </c>
    </row>
    <row r="85" spans="1:9" ht="15" customHeight="1" x14ac:dyDescent="0.25">
      <c r="A85" s="459">
        <v>79</v>
      </c>
      <c r="B85" s="368" t="s">
        <v>123</v>
      </c>
      <c r="C85" s="498">
        <v>35</v>
      </c>
      <c r="D85" s="507" t="s">
        <v>521</v>
      </c>
      <c r="E85" s="507" t="s">
        <v>521</v>
      </c>
      <c r="F85" s="507" t="s">
        <v>521</v>
      </c>
      <c r="G85" s="507" t="s">
        <v>521</v>
      </c>
      <c r="H85" s="498">
        <v>39</v>
      </c>
      <c r="I85" s="508">
        <v>0</v>
      </c>
    </row>
    <row r="86" spans="1:9" ht="15" customHeight="1" x14ac:dyDescent="0.25">
      <c r="A86" s="459">
        <v>126</v>
      </c>
      <c r="B86" s="368" t="s">
        <v>101</v>
      </c>
      <c r="C86" s="498">
        <v>8</v>
      </c>
      <c r="D86" s="507" t="s">
        <v>521</v>
      </c>
      <c r="E86" s="507" t="s">
        <v>521</v>
      </c>
      <c r="F86" s="507" t="s">
        <v>521</v>
      </c>
      <c r="G86" s="507" t="s">
        <v>521</v>
      </c>
      <c r="H86" s="498">
        <v>9</v>
      </c>
      <c r="I86" s="508">
        <v>0</v>
      </c>
    </row>
    <row r="87" spans="1:9" ht="15" customHeight="1" x14ac:dyDescent="0.25">
      <c r="A87" s="459">
        <v>68</v>
      </c>
      <c r="B87" s="368" t="s">
        <v>21</v>
      </c>
      <c r="C87" s="498">
        <v>53</v>
      </c>
      <c r="D87" s="507" t="s">
        <v>521</v>
      </c>
      <c r="E87" s="507" t="s">
        <v>521</v>
      </c>
      <c r="F87" s="507" t="s">
        <v>521</v>
      </c>
      <c r="G87" s="507" t="s">
        <v>521</v>
      </c>
      <c r="H87" s="498">
        <v>53</v>
      </c>
      <c r="I87" s="508">
        <v>0</v>
      </c>
    </row>
    <row r="88" spans="1:9" ht="15" customHeight="1" x14ac:dyDescent="0.25">
      <c r="A88" s="459">
        <v>167</v>
      </c>
      <c r="B88" s="368" t="s">
        <v>169</v>
      </c>
      <c r="C88" s="498">
        <v>3</v>
      </c>
      <c r="D88" s="507" t="s">
        <v>521</v>
      </c>
      <c r="E88" s="507" t="s">
        <v>521</v>
      </c>
      <c r="F88" s="507" t="s">
        <v>521</v>
      </c>
      <c r="G88" s="507" t="s">
        <v>521</v>
      </c>
      <c r="H88" s="498">
        <v>3</v>
      </c>
      <c r="I88" s="508">
        <v>0</v>
      </c>
    </row>
    <row r="89" spans="1:9" ht="15" customHeight="1" x14ac:dyDescent="0.25">
      <c r="A89" s="459">
        <v>60</v>
      </c>
      <c r="B89" s="368" t="s">
        <v>160</v>
      </c>
      <c r="C89" s="498">
        <v>57</v>
      </c>
      <c r="D89" s="507" t="s">
        <v>521</v>
      </c>
      <c r="E89" s="507" t="s">
        <v>521</v>
      </c>
      <c r="F89" s="507" t="s">
        <v>521</v>
      </c>
      <c r="G89" s="498">
        <v>3</v>
      </c>
      <c r="H89" s="498">
        <v>63</v>
      </c>
      <c r="I89" s="508">
        <v>0</v>
      </c>
    </row>
    <row r="90" spans="1:9" ht="15" customHeight="1" x14ac:dyDescent="0.25">
      <c r="A90" s="459">
        <v>124</v>
      </c>
      <c r="B90" s="368" t="s">
        <v>107</v>
      </c>
      <c r="C90" s="498">
        <v>8</v>
      </c>
      <c r="D90" s="507" t="s">
        <v>521</v>
      </c>
      <c r="E90" s="507" t="s">
        <v>521</v>
      </c>
      <c r="F90" s="507" t="s">
        <v>521</v>
      </c>
      <c r="G90" s="507" t="s">
        <v>521</v>
      </c>
      <c r="H90" s="498">
        <v>10</v>
      </c>
      <c r="I90" s="508">
        <v>0</v>
      </c>
    </row>
    <row r="91" spans="1:9" ht="15" customHeight="1" x14ac:dyDescent="0.25">
      <c r="A91" s="459">
        <v>125</v>
      </c>
      <c r="B91" s="368" t="s">
        <v>102</v>
      </c>
      <c r="C91" s="498">
        <v>10</v>
      </c>
      <c r="D91" s="507" t="s">
        <v>521</v>
      </c>
      <c r="E91" s="507" t="s">
        <v>521</v>
      </c>
      <c r="F91" s="507" t="s">
        <v>521</v>
      </c>
      <c r="G91" s="507" t="s">
        <v>521</v>
      </c>
      <c r="H91" s="498">
        <v>10</v>
      </c>
      <c r="I91" s="508">
        <v>0</v>
      </c>
    </row>
    <row r="92" spans="1:9" ht="15" customHeight="1" x14ac:dyDescent="0.25">
      <c r="A92" s="459">
        <v>117</v>
      </c>
      <c r="B92" s="368" t="s">
        <v>128</v>
      </c>
      <c r="C92" s="498">
        <v>12</v>
      </c>
      <c r="D92" s="507" t="s">
        <v>521</v>
      </c>
      <c r="E92" s="507" t="s">
        <v>521</v>
      </c>
      <c r="F92" s="507" t="s">
        <v>521</v>
      </c>
      <c r="G92" s="507" t="s">
        <v>521</v>
      </c>
      <c r="H92" s="498">
        <v>12</v>
      </c>
      <c r="I92" s="508">
        <v>0</v>
      </c>
    </row>
    <row r="93" spans="1:9" ht="15" customHeight="1" x14ac:dyDescent="0.25">
      <c r="A93" s="459">
        <v>132</v>
      </c>
      <c r="B93" s="368" t="s">
        <v>170</v>
      </c>
      <c r="C93" s="498">
        <v>8</v>
      </c>
      <c r="D93" s="507" t="s">
        <v>521</v>
      </c>
      <c r="E93" s="507" t="s">
        <v>521</v>
      </c>
      <c r="F93" s="507" t="s">
        <v>521</v>
      </c>
      <c r="G93" s="507" t="s">
        <v>521</v>
      </c>
      <c r="H93" s="498">
        <v>8</v>
      </c>
      <c r="I93" s="508">
        <v>0</v>
      </c>
    </row>
    <row r="94" spans="1:9" ht="15" customHeight="1" x14ac:dyDescent="0.25">
      <c r="A94" s="459">
        <v>85</v>
      </c>
      <c r="B94" s="368" t="s">
        <v>171</v>
      </c>
      <c r="C94" s="498">
        <v>29</v>
      </c>
      <c r="D94" s="507" t="s">
        <v>521</v>
      </c>
      <c r="E94" s="507" t="s">
        <v>521</v>
      </c>
      <c r="F94" s="507" t="s">
        <v>521</v>
      </c>
      <c r="G94" s="507" t="s">
        <v>521</v>
      </c>
      <c r="H94" s="498">
        <v>35</v>
      </c>
      <c r="I94" s="508">
        <v>0</v>
      </c>
    </row>
    <row r="95" spans="1:9" ht="15" customHeight="1" x14ac:dyDescent="0.25">
      <c r="A95" s="459">
        <v>18</v>
      </c>
      <c r="B95" s="368" t="s">
        <v>22</v>
      </c>
      <c r="C95" s="498">
        <v>604</v>
      </c>
      <c r="D95" s="498">
        <v>6</v>
      </c>
      <c r="E95" s="498">
        <v>18</v>
      </c>
      <c r="F95" s="498">
        <v>64</v>
      </c>
      <c r="G95" s="498">
        <v>6</v>
      </c>
      <c r="H95" s="498">
        <v>707</v>
      </c>
      <c r="I95" s="508">
        <v>9.0523338048090526E-2</v>
      </c>
    </row>
    <row r="96" spans="1:9" ht="15" customHeight="1" x14ac:dyDescent="0.25">
      <c r="A96" s="459">
        <v>83</v>
      </c>
      <c r="B96" s="368" t="s">
        <v>23</v>
      </c>
      <c r="C96" s="498">
        <v>36</v>
      </c>
      <c r="D96" s="507" t="s">
        <v>521</v>
      </c>
      <c r="E96" s="507" t="s">
        <v>521</v>
      </c>
      <c r="F96" s="498">
        <v>4</v>
      </c>
      <c r="G96" s="507" t="s">
        <v>521</v>
      </c>
      <c r="H96" s="498">
        <v>38</v>
      </c>
      <c r="I96" s="508">
        <v>0.10526315789473684</v>
      </c>
    </row>
    <row r="97" spans="1:9" ht="15" customHeight="1" x14ac:dyDescent="0.25">
      <c r="A97" s="459">
        <v>55</v>
      </c>
      <c r="B97" s="368" t="s">
        <v>24</v>
      </c>
      <c r="C97" s="498">
        <v>67</v>
      </c>
      <c r="D97" s="507" t="s">
        <v>521</v>
      </c>
      <c r="E97" s="498">
        <v>3</v>
      </c>
      <c r="F97" s="507" t="s">
        <v>521</v>
      </c>
      <c r="G97" s="507" t="s">
        <v>521</v>
      </c>
      <c r="H97" s="498">
        <v>72</v>
      </c>
      <c r="I97" s="508">
        <v>0</v>
      </c>
    </row>
    <row r="98" spans="1:9" ht="15" customHeight="1" x14ac:dyDescent="0.25">
      <c r="A98" s="459">
        <v>87</v>
      </c>
      <c r="B98" s="368" t="s">
        <v>147</v>
      </c>
      <c r="C98" s="498">
        <v>34</v>
      </c>
      <c r="D98" s="507" t="s">
        <v>521</v>
      </c>
      <c r="E98" s="498">
        <v>3</v>
      </c>
      <c r="F98" s="507" t="s">
        <v>521</v>
      </c>
      <c r="G98" s="507" t="s">
        <v>521</v>
      </c>
      <c r="H98" s="498">
        <v>34</v>
      </c>
      <c r="I98" s="508">
        <v>0</v>
      </c>
    </row>
    <row r="99" spans="1:9" ht="15" customHeight="1" x14ac:dyDescent="0.25">
      <c r="A99" s="459">
        <v>162</v>
      </c>
      <c r="B99" s="368" t="s">
        <v>68</v>
      </c>
      <c r="C99" s="498">
        <v>3</v>
      </c>
      <c r="D99" s="507" t="s">
        <v>521</v>
      </c>
      <c r="E99" s="507" t="s">
        <v>521</v>
      </c>
      <c r="F99" s="507" t="s">
        <v>521</v>
      </c>
      <c r="G99" s="507" t="s">
        <v>521</v>
      </c>
      <c r="H99" s="498">
        <v>3</v>
      </c>
      <c r="I99" s="508">
        <v>0</v>
      </c>
    </row>
    <row r="100" spans="1:9" ht="15" customHeight="1" x14ac:dyDescent="0.25">
      <c r="A100" s="459">
        <v>134</v>
      </c>
      <c r="B100" s="368" t="s">
        <v>92</v>
      </c>
      <c r="C100" s="498">
        <v>3</v>
      </c>
      <c r="D100" s="507" t="s">
        <v>521</v>
      </c>
      <c r="E100" s="507" t="s">
        <v>521</v>
      </c>
      <c r="F100" s="507" t="s">
        <v>521</v>
      </c>
      <c r="G100" s="507" t="s">
        <v>521</v>
      </c>
      <c r="H100" s="498">
        <v>7</v>
      </c>
      <c r="I100" s="508">
        <v>0</v>
      </c>
    </row>
    <row r="101" spans="1:9" ht="15" customHeight="1" x14ac:dyDescent="0.25">
      <c r="A101" s="459">
        <v>164</v>
      </c>
      <c r="B101" s="368" t="s">
        <v>95</v>
      </c>
      <c r="C101" s="498">
        <v>3</v>
      </c>
      <c r="D101" s="507" t="s">
        <v>521</v>
      </c>
      <c r="E101" s="507" t="s">
        <v>521</v>
      </c>
      <c r="F101" s="507" t="s">
        <v>521</v>
      </c>
      <c r="G101" s="507" t="s">
        <v>521</v>
      </c>
      <c r="H101" s="498">
        <v>3</v>
      </c>
      <c r="I101" s="508">
        <v>0</v>
      </c>
    </row>
    <row r="102" spans="1:9" ht="15" customHeight="1" x14ac:dyDescent="0.25">
      <c r="A102" s="459">
        <v>136</v>
      </c>
      <c r="B102" s="368" t="s">
        <v>108</v>
      </c>
      <c r="C102" s="498">
        <v>7</v>
      </c>
      <c r="D102" s="507" t="s">
        <v>521</v>
      </c>
      <c r="E102" s="507" t="s">
        <v>521</v>
      </c>
      <c r="F102" s="507" t="s">
        <v>521</v>
      </c>
      <c r="G102" s="507" t="s">
        <v>521</v>
      </c>
      <c r="H102" s="498">
        <v>7</v>
      </c>
      <c r="I102" s="508">
        <v>0</v>
      </c>
    </row>
    <row r="103" spans="1:9" ht="15" customHeight="1" x14ac:dyDescent="0.25">
      <c r="A103" s="459">
        <v>107</v>
      </c>
      <c r="B103" s="368" t="s">
        <v>172</v>
      </c>
      <c r="C103" s="498">
        <v>17</v>
      </c>
      <c r="D103" s="498">
        <v>3</v>
      </c>
      <c r="E103" s="507" t="s">
        <v>521</v>
      </c>
      <c r="F103" s="507" t="s">
        <v>521</v>
      </c>
      <c r="G103" s="507" t="s">
        <v>521</v>
      </c>
      <c r="H103" s="498">
        <v>17</v>
      </c>
      <c r="I103" s="508">
        <v>0</v>
      </c>
    </row>
    <row r="104" spans="1:9" ht="15" customHeight="1" x14ac:dyDescent="0.25">
      <c r="A104" s="459">
        <v>35</v>
      </c>
      <c r="B104" s="368" t="s">
        <v>25</v>
      </c>
      <c r="C104" s="498">
        <v>201</v>
      </c>
      <c r="D104" s="507" t="s">
        <v>521</v>
      </c>
      <c r="E104" s="507" t="s">
        <v>521</v>
      </c>
      <c r="F104" s="507" t="s">
        <v>521</v>
      </c>
      <c r="G104" s="507" t="s">
        <v>521</v>
      </c>
      <c r="H104" s="498">
        <v>201</v>
      </c>
      <c r="I104" s="508">
        <v>0</v>
      </c>
    </row>
    <row r="105" spans="1:9" ht="15" customHeight="1" x14ac:dyDescent="0.25">
      <c r="A105" s="459">
        <v>158</v>
      </c>
      <c r="B105" s="368" t="s">
        <v>173</v>
      </c>
      <c r="C105" s="498">
        <v>7</v>
      </c>
      <c r="D105" s="507" t="s">
        <v>521</v>
      </c>
      <c r="E105" s="507" t="s">
        <v>521</v>
      </c>
      <c r="F105" s="507" t="s">
        <v>521</v>
      </c>
      <c r="G105" s="507" t="s">
        <v>521</v>
      </c>
      <c r="H105" s="498">
        <v>4</v>
      </c>
      <c r="I105" s="508">
        <v>0</v>
      </c>
    </row>
    <row r="106" spans="1:9" ht="15" customHeight="1" x14ac:dyDescent="0.25">
      <c r="A106" s="459">
        <v>129</v>
      </c>
      <c r="B106" s="368" t="s">
        <v>69</v>
      </c>
      <c r="C106" s="498">
        <v>4</v>
      </c>
      <c r="D106" s="507" t="s">
        <v>521</v>
      </c>
      <c r="E106" s="507" t="s">
        <v>521</v>
      </c>
      <c r="F106" s="498">
        <v>3</v>
      </c>
      <c r="G106" s="507" t="s">
        <v>521</v>
      </c>
      <c r="H106" s="498">
        <v>8</v>
      </c>
      <c r="I106" s="508">
        <v>0.375</v>
      </c>
    </row>
    <row r="107" spans="1:9" ht="15" customHeight="1" x14ac:dyDescent="0.25">
      <c r="A107" s="459">
        <v>9</v>
      </c>
      <c r="B107" s="368" t="s">
        <v>26</v>
      </c>
      <c r="C107" s="498">
        <v>1110</v>
      </c>
      <c r="D107" s="507" t="s">
        <v>521</v>
      </c>
      <c r="E107" s="507" t="s">
        <v>521</v>
      </c>
      <c r="F107" s="498">
        <v>3</v>
      </c>
      <c r="G107" s="498">
        <v>10</v>
      </c>
      <c r="H107" s="498">
        <v>1126</v>
      </c>
      <c r="I107" s="508">
        <v>0</v>
      </c>
    </row>
    <row r="108" spans="1:9" ht="15" customHeight="1" x14ac:dyDescent="0.25">
      <c r="A108" s="459">
        <v>26</v>
      </c>
      <c r="B108" s="368" t="s">
        <v>27</v>
      </c>
      <c r="C108" s="498">
        <v>408</v>
      </c>
      <c r="D108" s="498">
        <v>5</v>
      </c>
      <c r="E108" s="507" t="s">
        <v>521</v>
      </c>
      <c r="F108" s="507" t="s">
        <v>521</v>
      </c>
      <c r="G108" s="498">
        <v>9</v>
      </c>
      <c r="H108" s="498">
        <v>421</v>
      </c>
      <c r="I108" s="508">
        <v>0</v>
      </c>
    </row>
    <row r="109" spans="1:9" ht="15" customHeight="1" x14ac:dyDescent="0.25">
      <c r="A109" s="459">
        <v>145</v>
      </c>
      <c r="B109" s="368" t="s">
        <v>70</v>
      </c>
      <c r="C109" s="498">
        <v>4</v>
      </c>
      <c r="D109" s="507" t="s">
        <v>521</v>
      </c>
      <c r="E109" s="507" t="s">
        <v>521</v>
      </c>
      <c r="F109" s="507" t="s">
        <v>521</v>
      </c>
      <c r="G109" s="507" t="s">
        <v>521</v>
      </c>
      <c r="H109" s="498">
        <v>5</v>
      </c>
      <c r="I109" s="508">
        <v>0</v>
      </c>
    </row>
    <row r="110" spans="1:9" ht="15" customHeight="1" x14ac:dyDescent="0.25">
      <c r="A110" s="459">
        <v>4</v>
      </c>
      <c r="B110" s="368" t="s">
        <v>28</v>
      </c>
      <c r="C110" s="498">
        <v>4187</v>
      </c>
      <c r="D110" s="498">
        <v>197</v>
      </c>
      <c r="E110" s="498">
        <v>116</v>
      </c>
      <c r="F110" s="498">
        <v>43</v>
      </c>
      <c r="G110" s="498">
        <v>90</v>
      </c>
      <c r="H110" s="498">
        <v>4635</v>
      </c>
      <c r="I110" s="508">
        <v>9.2772384034519959E-3</v>
      </c>
    </row>
    <row r="111" spans="1:9" ht="15" customHeight="1" x14ac:dyDescent="0.25">
      <c r="A111" s="459">
        <v>38</v>
      </c>
      <c r="B111" s="368" t="s">
        <v>161</v>
      </c>
      <c r="C111" s="498">
        <v>162</v>
      </c>
      <c r="D111" s="507" t="s">
        <v>521</v>
      </c>
      <c r="E111" s="507" t="s">
        <v>521</v>
      </c>
      <c r="F111" s="507" t="s">
        <v>521</v>
      </c>
      <c r="G111" s="498">
        <v>6</v>
      </c>
      <c r="H111" s="498">
        <v>170</v>
      </c>
      <c r="I111" s="508">
        <v>0</v>
      </c>
    </row>
    <row r="112" spans="1:9" ht="15" customHeight="1" x14ac:dyDescent="0.25">
      <c r="A112" s="459">
        <v>37</v>
      </c>
      <c r="B112" s="368" t="s">
        <v>29</v>
      </c>
      <c r="C112" s="498">
        <v>165</v>
      </c>
      <c r="D112" s="498">
        <v>4</v>
      </c>
      <c r="E112" s="507" t="s">
        <v>521</v>
      </c>
      <c r="F112" s="507" t="s">
        <v>521</v>
      </c>
      <c r="G112" s="498">
        <v>3</v>
      </c>
      <c r="H112" s="498">
        <v>171</v>
      </c>
      <c r="I112" s="508">
        <v>0</v>
      </c>
    </row>
    <row r="113" spans="1:9" ht="15" customHeight="1" x14ac:dyDescent="0.25">
      <c r="A113" s="459">
        <v>96</v>
      </c>
      <c r="B113" s="368" t="s">
        <v>76</v>
      </c>
      <c r="C113" s="498">
        <v>29</v>
      </c>
      <c r="D113" s="507" t="s">
        <v>521</v>
      </c>
      <c r="E113" s="507" t="s">
        <v>521</v>
      </c>
      <c r="F113" s="507" t="s">
        <v>521</v>
      </c>
      <c r="G113" s="507" t="s">
        <v>521</v>
      </c>
      <c r="H113" s="498">
        <v>26</v>
      </c>
      <c r="I113" s="508">
        <v>0</v>
      </c>
    </row>
    <row r="114" spans="1:9" ht="15" customHeight="1" x14ac:dyDescent="0.25">
      <c r="A114" s="459">
        <v>119</v>
      </c>
      <c r="B114" s="368" t="s">
        <v>117</v>
      </c>
      <c r="C114" s="498">
        <v>11</v>
      </c>
      <c r="D114" s="507" t="s">
        <v>521</v>
      </c>
      <c r="E114" s="507" t="s">
        <v>521</v>
      </c>
      <c r="F114" s="507" t="s">
        <v>521</v>
      </c>
      <c r="G114" s="507" t="s">
        <v>521</v>
      </c>
      <c r="H114" s="498">
        <v>11</v>
      </c>
      <c r="I114" s="508">
        <v>0</v>
      </c>
    </row>
    <row r="115" spans="1:9" ht="15" customHeight="1" x14ac:dyDescent="0.25">
      <c r="A115" s="459">
        <v>31</v>
      </c>
      <c r="B115" s="368" t="s">
        <v>30</v>
      </c>
      <c r="C115" s="498">
        <v>346</v>
      </c>
      <c r="D115" s="507" t="s">
        <v>521</v>
      </c>
      <c r="E115" s="507" t="s">
        <v>521</v>
      </c>
      <c r="F115" s="507" t="s">
        <v>521</v>
      </c>
      <c r="G115" s="498">
        <v>6</v>
      </c>
      <c r="H115" s="498">
        <v>351</v>
      </c>
      <c r="I115" s="508">
        <v>0</v>
      </c>
    </row>
    <row r="116" spans="1:9" ht="15" customHeight="1" x14ac:dyDescent="0.25">
      <c r="A116" s="459">
        <v>137</v>
      </c>
      <c r="B116" s="368" t="s">
        <v>148</v>
      </c>
      <c r="C116" s="498">
        <v>7</v>
      </c>
      <c r="D116" s="507" t="s">
        <v>521</v>
      </c>
      <c r="E116" s="507" t="s">
        <v>521</v>
      </c>
      <c r="F116" s="507" t="s">
        <v>521</v>
      </c>
      <c r="G116" s="507" t="s">
        <v>521</v>
      </c>
      <c r="H116" s="498">
        <v>7</v>
      </c>
      <c r="I116" s="508">
        <v>0</v>
      </c>
    </row>
    <row r="117" spans="1:9" ht="15" customHeight="1" x14ac:dyDescent="0.25">
      <c r="A117" s="459">
        <v>22</v>
      </c>
      <c r="B117" s="368" t="s">
        <v>31</v>
      </c>
      <c r="C117" s="498">
        <v>311</v>
      </c>
      <c r="D117" s="498">
        <v>30</v>
      </c>
      <c r="E117" s="498">
        <v>107</v>
      </c>
      <c r="F117" s="498">
        <v>136</v>
      </c>
      <c r="G117" s="498">
        <v>10</v>
      </c>
      <c r="H117" s="498">
        <v>597</v>
      </c>
      <c r="I117" s="508">
        <v>0.22780569514237853</v>
      </c>
    </row>
    <row r="118" spans="1:9" ht="15" customHeight="1" x14ac:dyDescent="0.25">
      <c r="A118" s="459">
        <v>93</v>
      </c>
      <c r="B118" s="368" t="s">
        <v>142</v>
      </c>
      <c r="C118" s="498">
        <v>27</v>
      </c>
      <c r="D118" s="507" t="s">
        <v>521</v>
      </c>
      <c r="E118" s="507" t="s">
        <v>521</v>
      </c>
      <c r="F118" s="507" t="s">
        <v>521</v>
      </c>
      <c r="G118" s="507" t="s">
        <v>521</v>
      </c>
      <c r="H118" s="498">
        <v>27</v>
      </c>
      <c r="I118" s="508">
        <v>0</v>
      </c>
    </row>
    <row r="119" spans="1:9" ht="15" customHeight="1" x14ac:dyDescent="0.25">
      <c r="A119" s="459">
        <v>2</v>
      </c>
      <c r="B119" s="368" t="s">
        <v>32</v>
      </c>
      <c r="C119" s="498">
        <v>5674</v>
      </c>
      <c r="D119" s="498">
        <v>6</v>
      </c>
      <c r="E119" s="498">
        <v>103</v>
      </c>
      <c r="F119" s="498">
        <v>18</v>
      </c>
      <c r="G119" s="498">
        <v>113</v>
      </c>
      <c r="H119" s="498">
        <v>5912</v>
      </c>
      <c r="I119" s="508">
        <v>3.0446549391069011E-3</v>
      </c>
    </row>
    <row r="120" spans="1:9" ht="15" customHeight="1" x14ac:dyDescent="0.25">
      <c r="A120" s="459">
        <v>44</v>
      </c>
      <c r="B120" s="368" t="s">
        <v>33</v>
      </c>
      <c r="C120" s="498">
        <v>124</v>
      </c>
      <c r="D120" s="507" t="s">
        <v>521</v>
      </c>
      <c r="E120" s="507" t="s">
        <v>521</v>
      </c>
      <c r="F120" s="507" t="s">
        <v>521</v>
      </c>
      <c r="G120" s="507" t="s">
        <v>521</v>
      </c>
      <c r="H120" s="498">
        <v>127</v>
      </c>
      <c r="I120" s="508">
        <v>0</v>
      </c>
    </row>
    <row r="121" spans="1:9" ht="15" customHeight="1" x14ac:dyDescent="0.25">
      <c r="A121" s="459">
        <v>40</v>
      </c>
      <c r="B121" s="368" t="s">
        <v>87</v>
      </c>
      <c r="C121" s="498">
        <v>156</v>
      </c>
      <c r="D121" s="498">
        <v>9</v>
      </c>
      <c r="E121" s="507" t="s">
        <v>521</v>
      </c>
      <c r="F121" s="507" t="s">
        <v>521</v>
      </c>
      <c r="G121" s="498">
        <v>3</v>
      </c>
      <c r="H121" s="498">
        <v>165</v>
      </c>
      <c r="I121" s="508">
        <v>0</v>
      </c>
    </row>
    <row r="122" spans="1:9" ht="15" customHeight="1" x14ac:dyDescent="0.25">
      <c r="A122" s="459">
        <v>127</v>
      </c>
      <c r="B122" s="368" t="s">
        <v>118</v>
      </c>
      <c r="C122" s="498">
        <v>10</v>
      </c>
      <c r="D122" s="507" t="s">
        <v>521</v>
      </c>
      <c r="E122" s="507" t="s">
        <v>521</v>
      </c>
      <c r="F122" s="507" t="s">
        <v>521</v>
      </c>
      <c r="G122" s="507" t="s">
        <v>521</v>
      </c>
      <c r="H122" s="498">
        <v>9</v>
      </c>
      <c r="I122" s="508">
        <v>0</v>
      </c>
    </row>
    <row r="123" spans="1:9" ht="15" customHeight="1" x14ac:dyDescent="0.25">
      <c r="A123" s="459">
        <v>139</v>
      </c>
      <c r="B123" s="368" t="s">
        <v>174</v>
      </c>
      <c r="C123" s="498">
        <v>6</v>
      </c>
      <c r="D123" s="507" t="s">
        <v>521</v>
      </c>
      <c r="E123" s="507" t="s">
        <v>521</v>
      </c>
      <c r="F123" s="507" t="s">
        <v>521</v>
      </c>
      <c r="G123" s="507" t="s">
        <v>521</v>
      </c>
      <c r="H123" s="498">
        <v>7</v>
      </c>
      <c r="I123" s="508">
        <v>0</v>
      </c>
    </row>
    <row r="124" spans="1:9" ht="15" customHeight="1" x14ac:dyDescent="0.25">
      <c r="A124" s="459">
        <v>80</v>
      </c>
      <c r="B124" s="368" t="s">
        <v>93</v>
      </c>
      <c r="C124" s="498">
        <v>36</v>
      </c>
      <c r="D124" s="507" t="s">
        <v>521</v>
      </c>
      <c r="E124" s="507" t="s">
        <v>521</v>
      </c>
      <c r="F124" s="507" t="s">
        <v>521</v>
      </c>
      <c r="G124" s="507" t="s">
        <v>521</v>
      </c>
      <c r="H124" s="498">
        <v>39</v>
      </c>
      <c r="I124" s="508">
        <v>0</v>
      </c>
    </row>
    <row r="125" spans="1:9" ht="15" customHeight="1" x14ac:dyDescent="0.25">
      <c r="A125" s="459">
        <v>62</v>
      </c>
      <c r="B125" s="368" t="s">
        <v>103</v>
      </c>
      <c r="C125" s="498">
        <v>55</v>
      </c>
      <c r="D125" s="507" t="s">
        <v>521</v>
      </c>
      <c r="E125" s="507" t="s">
        <v>521</v>
      </c>
      <c r="F125" s="507" t="s">
        <v>521</v>
      </c>
      <c r="G125" s="507" t="s">
        <v>521</v>
      </c>
      <c r="H125" s="498">
        <v>60</v>
      </c>
      <c r="I125" s="508">
        <v>0</v>
      </c>
    </row>
    <row r="126" spans="1:9" ht="15" customHeight="1" x14ac:dyDescent="0.25">
      <c r="A126" s="459">
        <v>133</v>
      </c>
      <c r="B126" s="368" t="s">
        <v>175</v>
      </c>
      <c r="C126" s="498">
        <v>8</v>
      </c>
      <c r="D126" s="507" t="s">
        <v>521</v>
      </c>
      <c r="E126" s="507" t="s">
        <v>521</v>
      </c>
      <c r="F126" s="507" t="s">
        <v>521</v>
      </c>
      <c r="G126" s="507" t="s">
        <v>521</v>
      </c>
      <c r="H126" s="498">
        <v>8</v>
      </c>
      <c r="I126" s="508">
        <v>0</v>
      </c>
    </row>
    <row r="127" spans="1:9" ht="15" customHeight="1" x14ac:dyDescent="0.25">
      <c r="A127" s="459">
        <v>70</v>
      </c>
      <c r="B127" s="368" t="s">
        <v>63</v>
      </c>
      <c r="C127" s="498">
        <v>48</v>
      </c>
      <c r="D127" s="507" t="s">
        <v>521</v>
      </c>
      <c r="E127" s="507" t="s">
        <v>521</v>
      </c>
      <c r="F127" s="507" t="s">
        <v>521</v>
      </c>
      <c r="G127" s="498">
        <v>3</v>
      </c>
      <c r="H127" s="498">
        <v>50</v>
      </c>
      <c r="I127" s="508">
        <v>0</v>
      </c>
    </row>
    <row r="128" spans="1:9" ht="15" customHeight="1" x14ac:dyDescent="0.25">
      <c r="A128" s="459">
        <v>77</v>
      </c>
      <c r="B128" s="368" t="s">
        <v>119</v>
      </c>
      <c r="C128" s="498">
        <v>39</v>
      </c>
      <c r="D128" s="507" t="s">
        <v>521</v>
      </c>
      <c r="E128" s="507" t="s">
        <v>521</v>
      </c>
      <c r="F128" s="507" t="s">
        <v>521</v>
      </c>
      <c r="G128" s="507" t="s">
        <v>521</v>
      </c>
      <c r="H128" s="498">
        <v>42</v>
      </c>
      <c r="I128" s="508">
        <v>0</v>
      </c>
    </row>
    <row r="129" spans="1:9" ht="15" customHeight="1" x14ac:dyDescent="0.25">
      <c r="A129" s="459">
        <v>19</v>
      </c>
      <c r="B129" s="368" t="s">
        <v>34</v>
      </c>
      <c r="C129" s="498">
        <v>673</v>
      </c>
      <c r="D129" s="498">
        <v>13</v>
      </c>
      <c r="E129" s="498">
        <v>4</v>
      </c>
      <c r="F129" s="498">
        <v>3</v>
      </c>
      <c r="G129" s="498">
        <v>8</v>
      </c>
      <c r="H129" s="498">
        <v>698</v>
      </c>
      <c r="I129" s="508">
        <v>4.2979942693409743E-3</v>
      </c>
    </row>
    <row r="130" spans="1:9" x14ac:dyDescent="0.25">
      <c r="A130" s="459">
        <v>143</v>
      </c>
      <c r="B130" s="368" t="s">
        <v>162</v>
      </c>
      <c r="C130" s="498">
        <v>6</v>
      </c>
      <c r="D130" s="507" t="s">
        <v>521</v>
      </c>
      <c r="E130" s="507" t="s">
        <v>521</v>
      </c>
      <c r="F130" s="507" t="s">
        <v>521</v>
      </c>
      <c r="G130" s="507" t="s">
        <v>521</v>
      </c>
      <c r="H130" s="498">
        <v>6</v>
      </c>
      <c r="I130" s="508">
        <v>0</v>
      </c>
    </row>
    <row r="131" spans="1:9" x14ac:dyDescent="0.25">
      <c r="A131" s="459">
        <v>94</v>
      </c>
      <c r="B131" s="368" t="s">
        <v>96</v>
      </c>
      <c r="C131" s="498">
        <v>27</v>
      </c>
      <c r="D131" s="507" t="s">
        <v>521</v>
      </c>
      <c r="E131" s="507" t="s">
        <v>521</v>
      </c>
      <c r="F131" s="507" t="s">
        <v>521</v>
      </c>
      <c r="G131" s="507" t="s">
        <v>521</v>
      </c>
      <c r="H131" s="498">
        <v>27</v>
      </c>
      <c r="I131" s="508">
        <v>0</v>
      </c>
    </row>
    <row r="132" spans="1:9" x14ac:dyDescent="0.25">
      <c r="A132" s="459">
        <v>89</v>
      </c>
      <c r="B132" s="368" t="s">
        <v>176</v>
      </c>
      <c r="C132" s="498">
        <v>27</v>
      </c>
      <c r="D132" s="507" t="s">
        <v>521</v>
      </c>
      <c r="E132" s="507" t="s">
        <v>521</v>
      </c>
      <c r="F132" s="507" t="s">
        <v>521</v>
      </c>
      <c r="G132" s="507" t="s">
        <v>521</v>
      </c>
      <c r="H132" s="498">
        <v>34</v>
      </c>
      <c r="I132" s="508">
        <v>0</v>
      </c>
    </row>
    <row r="133" spans="1:9" x14ac:dyDescent="0.25">
      <c r="A133" s="459">
        <v>131</v>
      </c>
      <c r="B133" s="368" t="s">
        <v>163</v>
      </c>
      <c r="C133" s="498">
        <v>8</v>
      </c>
      <c r="D133" s="507" t="s">
        <v>521</v>
      </c>
      <c r="E133" s="507" t="s">
        <v>521</v>
      </c>
      <c r="F133" s="507" t="s">
        <v>521</v>
      </c>
      <c r="G133" s="507" t="s">
        <v>521</v>
      </c>
      <c r="H133" s="498">
        <v>8</v>
      </c>
      <c r="I133" s="508">
        <v>0</v>
      </c>
    </row>
    <row r="134" spans="1:9" ht="15" customHeight="1" x14ac:dyDescent="0.25">
      <c r="A134" s="459">
        <v>32</v>
      </c>
      <c r="B134" s="368" t="s">
        <v>35</v>
      </c>
      <c r="C134" s="498">
        <v>259</v>
      </c>
      <c r="D134" s="498">
        <v>12</v>
      </c>
      <c r="E134" s="498">
        <v>10</v>
      </c>
      <c r="F134" s="498">
        <v>20</v>
      </c>
      <c r="G134" s="507" t="s">
        <v>521</v>
      </c>
      <c r="H134" s="498">
        <v>304</v>
      </c>
      <c r="I134" s="508">
        <v>6.5789473684210523E-2</v>
      </c>
    </row>
    <row r="135" spans="1:9" x14ac:dyDescent="0.25">
      <c r="A135" s="459">
        <v>120</v>
      </c>
      <c r="B135" s="368" t="s">
        <v>104</v>
      </c>
      <c r="C135" s="498">
        <v>13</v>
      </c>
      <c r="D135" s="507" t="s">
        <v>521</v>
      </c>
      <c r="E135" s="507" t="s">
        <v>521</v>
      </c>
      <c r="F135" s="507" t="s">
        <v>521</v>
      </c>
      <c r="G135" s="507" t="s">
        <v>521</v>
      </c>
      <c r="H135" s="498">
        <v>11</v>
      </c>
      <c r="I135" s="508">
        <v>0</v>
      </c>
    </row>
    <row r="136" spans="1:9" x14ac:dyDescent="0.25">
      <c r="A136" s="459">
        <v>106</v>
      </c>
      <c r="B136" s="368" t="s">
        <v>94</v>
      </c>
      <c r="C136" s="498">
        <v>19</v>
      </c>
      <c r="D136" s="507" t="s">
        <v>521</v>
      </c>
      <c r="E136" s="507" t="s">
        <v>521</v>
      </c>
      <c r="F136" s="507" t="s">
        <v>521</v>
      </c>
      <c r="G136" s="507" t="s">
        <v>521</v>
      </c>
      <c r="H136" s="498">
        <v>19</v>
      </c>
      <c r="I136" s="508">
        <v>0</v>
      </c>
    </row>
    <row r="137" spans="1:9" ht="15" customHeight="1" x14ac:dyDescent="0.25">
      <c r="A137" s="459">
        <v>72</v>
      </c>
      <c r="B137" s="368" t="s">
        <v>71</v>
      </c>
      <c r="C137" s="498">
        <v>33</v>
      </c>
      <c r="D137" s="507" t="s">
        <v>521</v>
      </c>
      <c r="E137" s="498">
        <v>7</v>
      </c>
      <c r="F137" s="507" t="s">
        <v>521</v>
      </c>
      <c r="G137" s="498">
        <v>3</v>
      </c>
      <c r="H137" s="498">
        <v>44</v>
      </c>
      <c r="I137" s="508">
        <v>0</v>
      </c>
    </row>
    <row r="138" spans="1:9" ht="15" customHeight="1" x14ac:dyDescent="0.25">
      <c r="A138" s="459">
        <v>98</v>
      </c>
      <c r="B138" s="368" t="s">
        <v>177</v>
      </c>
      <c r="C138" s="498">
        <v>20</v>
      </c>
      <c r="D138" s="507" t="s">
        <v>521</v>
      </c>
      <c r="E138" s="507" t="s">
        <v>521</v>
      </c>
      <c r="F138" s="498">
        <v>3</v>
      </c>
      <c r="G138" s="507" t="s">
        <v>521</v>
      </c>
      <c r="H138" s="498">
        <v>24</v>
      </c>
      <c r="I138" s="508">
        <v>0.125</v>
      </c>
    </row>
    <row r="139" spans="1:9" x14ac:dyDescent="0.25">
      <c r="A139" s="459">
        <v>16</v>
      </c>
      <c r="B139" s="368" t="s">
        <v>36</v>
      </c>
      <c r="C139" s="498">
        <v>849</v>
      </c>
      <c r="D139" s="498">
        <v>16</v>
      </c>
      <c r="E139" s="498">
        <v>9</v>
      </c>
      <c r="F139" s="498">
        <v>5</v>
      </c>
      <c r="G139" s="498">
        <v>11</v>
      </c>
      <c r="H139" s="498">
        <v>889</v>
      </c>
      <c r="I139" s="508">
        <v>5.6242969628796406E-3</v>
      </c>
    </row>
    <row r="140" spans="1:9" x14ac:dyDescent="0.25">
      <c r="A140" s="459">
        <v>43</v>
      </c>
      <c r="B140" s="368" t="s">
        <v>111</v>
      </c>
      <c r="C140" s="498">
        <v>130</v>
      </c>
      <c r="D140" s="507" t="s">
        <v>521</v>
      </c>
      <c r="E140" s="507" t="s">
        <v>521</v>
      </c>
      <c r="F140" s="507" t="s">
        <v>521</v>
      </c>
      <c r="G140" s="498">
        <v>3</v>
      </c>
      <c r="H140" s="498">
        <v>134</v>
      </c>
      <c r="I140" s="508">
        <v>0</v>
      </c>
    </row>
    <row r="141" spans="1:9" x14ac:dyDescent="0.25">
      <c r="A141" s="459">
        <v>51</v>
      </c>
      <c r="B141" s="368" t="s">
        <v>88</v>
      </c>
      <c r="C141" s="498">
        <v>80</v>
      </c>
      <c r="D141" s="507" t="s">
        <v>521</v>
      </c>
      <c r="E141" s="498">
        <v>4</v>
      </c>
      <c r="F141" s="507" t="s">
        <v>521</v>
      </c>
      <c r="G141" s="498">
        <v>4</v>
      </c>
      <c r="H141" s="498">
        <v>88</v>
      </c>
      <c r="I141" s="508">
        <v>0</v>
      </c>
    </row>
    <row r="142" spans="1:9" x14ac:dyDescent="0.25">
      <c r="A142" s="459">
        <v>17</v>
      </c>
      <c r="B142" s="368" t="s">
        <v>37</v>
      </c>
      <c r="C142" s="498">
        <v>759</v>
      </c>
      <c r="D142" s="507" t="s">
        <v>521</v>
      </c>
      <c r="E142" s="507" t="s">
        <v>521</v>
      </c>
      <c r="F142" s="498">
        <v>7</v>
      </c>
      <c r="G142" s="498">
        <v>14</v>
      </c>
      <c r="H142" s="498">
        <v>777</v>
      </c>
      <c r="I142" s="508">
        <v>9.0090090090090089E-3</v>
      </c>
    </row>
    <row r="143" spans="1:9" x14ac:dyDescent="0.25">
      <c r="A143" s="459">
        <v>42</v>
      </c>
      <c r="B143" s="368" t="s">
        <v>109</v>
      </c>
      <c r="C143" s="498">
        <v>141</v>
      </c>
      <c r="D143" s="507" t="s">
        <v>521</v>
      </c>
      <c r="E143" s="507" t="s">
        <v>521</v>
      </c>
      <c r="F143" s="507" t="s">
        <v>521</v>
      </c>
      <c r="G143" s="498">
        <v>8</v>
      </c>
      <c r="H143" s="498">
        <v>148</v>
      </c>
      <c r="I143" s="508">
        <v>0</v>
      </c>
    </row>
    <row r="144" spans="1:9" ht="15" customHeight="1" x14ac:dyDescent="0.25">
      <c r="A144" s="459">
        <v>159</v>
      </c>
      <c r="B144" s="368" t="s">
        <v>178</v>
      </c>
      <c r="C144" s="498">
        <v>4</v>
      </c>
      <c r="D144" s="507" t="s">
        <v>521</v>
      </c>
      <c r="E144" s="507" t="s">
        <v>521</v>
      </c>
      <c r="F144" s="507" t="s">
        <v>521</v>
      </c>
      <c r="G144" s="507" t="s">
        <v>521</v>
      </c>
      <c r="H144" s="498">
        <v>4</v>
      </c>
      <c r="I144" s="508">
        <v>0</v>
      </c>
    </row>
    <row r="145" spans="1:9" ht="15" customHeight="1" x14ac:dyDescent="0.25">
      <c r="A145" s="459">
        <v>52</v>
      </c>
      <c r="B145" s="368" t="s">
        <v>77</v>
      </c>
      <c r="C145" s="498">
        <v>80</v>
      </c>
      <c r="D145" s="507" t="s">
        <v>521</v>
      </c>
      <c r="E145" s="498">
        <v>4</v>
      </c>
      <c r="F145" s="507" t="s">
        <v>521</v>
      </c>
      <c r="G145" s="498">
        <v>3</v>
      </c>
      <c r="H145" s="498">
        <v>81</v>
      </c>
      <c r="I145" s="508">
        <v>0</v>
      </c>
    </row>
    <row r="146" spans="1:9" ht="15" customHeight="1" x14ac:dyDescent="0.25">
      <c r="A146" s="459">
        <v>45</v>
      </c>
      <c r="B146" s="368" t="s">
        <v>81</v>
      </c>
      <c r="C146" s="498">
        <v>111</v>
      </c>
      <c r="D146" s="498">
        <v>8</v>
      </c>
      <c r="E146" s="498">
        <v>4</v>
      </c>
      <c r="F146" s="507" t="s">
        <v>521</v>
      </c>
      <c r="G146" s="498">
        <v>5</v>
      </c>
      <c r="H146" s="498">
        <v>127</v>
      </c>
      <c r="I146" s="508">
        <v>0</v>
      </c>
    </row>
    <row r="147" spans="1:9" ht="15" customHeight="1" x14ac:dyDescent="0.25">
      <c r="A147" s="459">
        <v>165</v>
      </c>
      <c r="B147" s="368" t="s">
        <v>120</v>
      </c>
      <c r="C147" s="498">
        <v>5</v>
      </c>
      <c r="D147" s="507" t="s">
        <v>521</v>
      </c>
      <c r="E147" s="507" t="s">
        <v>521</v>
      </c>
      <c r="F147" s="507" t="s">
        <v>521</v>
      </c>
      <c r="G147" s="507" t="s">
        <v>521</v>
      </c>
      <c r="H147" s="498">
        <v>3</v>
      </c>
      <c r="I147" s="508">
        <v>0</v>
      </c>
    </row>
    <row r="148" spans="1:9" x14ac:dyDescent="0.25">
      <c r="A148" s="459">
        <v>21</v>
      </c>
      <c r="B148" s="368" t="s">
        <v>38</v>
      </c>
      <c r="C148" s="498">
        <v>609</v>
      </c>
      <c r="D148" s="507" t="s">
        <v>521</v>
      </c>
      <c r="E148" s="498">
        <v>11</v>
      </c>
      <c r="F148" s="498">
        <v>5</v>
      </c>
      <c r="G148" s="498">
        <v>5</v>
      </c>
      <c r="H148" s="498">
        <v>628</v>
      </c>
      <c r="I148" s="508">
        <v>7.9617834394904458E-3</v>
      </c>
    </row>
    <row r="149" spans="1:9" x14ac:dyDescent="0.25">
      <c r="A149" s="459">
        <v>92</v>
      </c>
      <c r="B149" s="368" t="s">
        <v>179</v>
      </c>
      <c r="C149" s="498">
        <v>33</v>
      </c>
      <c r="D149" s="507" t="s">
        <v>521</v>
      </c>
      <c r="E149" s="507" t="s">
        <v>521</v>
      </c>
      <c r="F149" s="507" t="s">
        <v>521</v>
      </c>
      <c r="G149" s="507" t="s">
        <v>521</v>
      </c>
      <c r="H149" s="498">
        <v>28</v>
      </c>
      <c r="I149" s="508">
        <v>0</v>
      </c>
    </row>
    <row r="150" spans="1:9" ht="15" customHeight="1" x14ac:dyDescent="0.25">
      <c r="A150" s="459">
        <v>13</v>
      </c>
      <c r="B150" s="368" t="s">
        <v>39</v>
      </c>
      <c r="C150" s="498">
        <v>853</v>
      </c>
      <c r="D150" s="498">
        <v>11</v>
      </c>
      <c r="E150" s="498">
        <v>71</v>
      </c>
      <c r="F150" s="498">
        <v>10</v>
      </c>
      <c r="G150" s="498">
        <v>12</v>
      </c>
      <c r="H150" s="498">
        <v>959</v>
      </c>
      <c r="I150" s="508">
        <v>1.0427528675703856E-2</v>
      </c>
    </row>
    <row r="151" spans="1:9" x14ac:dyDescent="0.25">
      <c r="A151" s="459">
        <v>11</v>
      </c>
      <c r="B151" s="368" t="s">
        <v>125</v>
      </c>
      <c r="C151" s="498">
        <v>994</v>
      </c>
      <c r="D151" s="507" t="s">
        <v>521</v>
      </c>
      <c r="E151" s="498">
        <v>10</v>
      </c>
      <c r="F151" s="507" t="s">
        <v>521</v>
      </c>
      <c r="G151" s="498">
        <v>23</v>
      </c>
      <c r="H151" s="498">
        <v>1029</v>
      </c>
      <c r="I151" s="508">
        <v>0</v>
      </c>
    </row>
    <row r="152" spans="1:9" x14ac:dyDescent="0.25">
      <c r="A152" s="459">
        <v>144</v>
      </c>
      <c r="B152" s="368" t="s">
        <v>164</v>
      </c>
      <c r="C152" s="498">
        <v>6</v>
      </c>
      <c r="D152" s="507" t="s">
        <v>521</v>
      </c>
      <c r="E152" s="507" t="s">
        <v>521</v>
      </c>
      <c r="F152" s="507" t="s">
        <v>521</v>
      </c>
      <c r="G152" s="507" t="s">
        <v>521</v>
      </c>
      <c r="H152" s="498">
        <v>6</v>
      </c>
      <c r="I152" s="508">
        <v>0</v>
      </c>
    </row>
    <row r="153" spans="1:9" ht="15" customHeight="1" x14ac:dyDescent="0.25">
      <c r="A153" s="459">
        <v>121</v>
      </c>
      <c r="B153" s="368" t="s">
        <v>64</v>
      </c>
      <c r="C153" s="498">
        <v>11</v>
      </c>
      <c r="D153" s="507" t="s">
        <v>521</v>
      </c>
      <c r="E153" s="507" t="s">
        <v>521</v>
      </c>
      <c r="F153" s="507" t="s">
        <v>521</v>
      </c>
      <c r="G153" s="507" t="s">
        <v>521</v>
      </c>
      <c r="H153" s="498">
        <v>11</v>
      </c>
      <c r="I153" s="508">
        <v>0</v>
      </c>
    </row>
    <row r="154" spans="1:9" ht="15" customHeight="1" x14ac:dyDescent="0.25">
      <c r="A154" s="459">
        <v>54</v>
      </c>
      <c r="B154" s="368" t="s">
        <v>65</v>
      </c>
      <c r="C154" s="498">
        <v>66</v>
      </c>
      <c r="D154" s="507" t="s">
        <v>521</v>
      </c>
      <c r="E154" s="507" t="s">
        <v>521</v>
      </c>
      <c r="F154" s="507" t="s">
        <v>521</v>
      </c>
      <c r="G154" s="498">
        <v>8</v>
      </c>
      <c r="H154" s="498">
        <v>76</v>
      </c>
      <c r="I154" s="508">
        <v>0</v>
      </c>
    </row>
    <row r="155" spans="1:9" x14ac:dyDescent="0.25">
      <c r="A155" s="459">
        <v>138</v>
      </c>
      <c r="B155" s="368" t="s">
        <v>153</v>
      </c>
      <c r="C155" s="498">
        <v>10</v>
      </c>
      <c r="D155" s="507" t="s">
        <v>521</v>
      </c>
      <c r="E155" s="507" t="s">
        <v>521</v>
      </c>
      <c r="F155" s="507" t="s">
        <v>521</v>
      </c>
      <c r="G155" s="507" t="s">
        <v>521</v>
      </c>
      <c r="H155" s="498">
        <v>7</v>
      </c>
      <c r="I155" s="508">
        <v>0</v>
      </c>
    </row>
    <row r="156" spans="1:9" x14ac:dyDescent="0.25">
      <c r="A156" s="459">
        <v>147</v>
      </c>
      <c r="B156" s="368" t="s">
        <v>110</v>
      </c>
      <c r="C156" s="498">
        <v>5</v>
      </c>
      <c r="D156" s="507" t="s">
        <v>521</v>
      </c>
      <c r="E156" s="507" t="s">
        <v>521</v>
      </c>
      <c r="F156" s="507" t="s">
        <v>521</v>
      </c>
      <c r="G156" s="507" t="s">
        <v>521</v>
      </c>
      <c r="H156" s="498">
        <v>5</v>
      </c>
      <c r="I156" s="508">
        <v>0</v>
      </c>
    </row>
    <row r="157" spans="1:9" ht="15" customHeight="1" x14ac:dyDescent="0.25">
      <c r="A157" s="459">
        <v>74</v>
      </c>
      <c r="B157" s="368" t="s">
        <v>40</v>
      </c>
      <c r="C157" s="498">
        <v>44</v>
      </c>
      <c r="D157" s="507" t="s">
        <v>521</v>
      </c>
      <c r="E157" s="507" t="s">
        <v>521</v>
      </c>
      <c r="F157" s="507" t="s">
        <v>521</v>
      </c>
      <c r="G157" s="507" t="s">
        <v>521</v>
      </c>
      <c r="H157" s="498">
        <v>43</v>
      </c>
      <c r="I157" s="508">
        <v>0</v>
      </c>
    </row>
    <row r="158" spans="1:9" x14ac:dyDescent="0.25">
      <c r="A158" s="459">
        <v>161</v>
      </c>
      <c r="B158" s="368" t="s">
        <v>66</v>
      </c>
      <c r="C158" s="498">
        <v>3</v>
      </c>
      <c r="D158" s="507" t="s">
        <v>521</v>
      </c>
      <c r="E158" s="507" t="s">
        <v>521</v>
      </c>
      <c r="F158" s="507" t="s">
        <v>521</v>
      </c>
      <c r="G158" s="507" t="s">
        <v>521</v>
      </c>
      <c r="H158" s="498">
        <v>3</v>
      </c>
      <c r="I158" s="508">
        <v>0</v>
      </c>
    </row>
    <row r="159" spans="1:9" ht="15" customHeight="1" x14ac:dyDescent="0.25">
      <c r="A159" s="459">
        <v>69</v>
      </c>
      <c r="B159" s="368" t="s">
        <v>180</v>
      </c>
      <c r="C159" s="498">
        <v>51</v>
      </c>
      <c r="D159" s="507" t="s">
        <v>521</v>
      </c>
      <c r="E159" s="507" t="s">
        <v>521</v>
      </c>
      <c r="F159" s="507" t="s">
        <v>521</v>
      </c>
      <c r="G159" s="507" t="s">
        <v>521</v>
      </c>
      <c r="H159" s="498">
        <v>52</v>
      </c>
      <c r="I159" s="508">
        <v>0</v>
      </c>
    </row>
    <row r="160" spans="1:9" x14ac:dyDescent="0.25">
      <c r="A160" s="459">
        <v>86</v>
      </c>
      <c r="B160" s="368" t="s">
        <v>105</v>
      </c>
      <c r="C160" s="498">
        <v>35</v>
      </c>
      <c r="D160" s="507" t="s">
        <v>521</v>
      </c>
      <c r="E160" s="507" t="s">
        <v>521</v>
      </c>
      <c r="F160" s="507" t="s">
        <v>521</v>
      </c>
      <c r="G160" s="507" t="s">
        <v>521</v>
      </c>
      <c r="H160" s="498">
        <v>35</v>
      </c>
      <c r="I160" s="508">
        <v>0</v>
      </c>
    </row>
    <row r="161" spans="1:9" ht="15" customHeight="1" x14ac:dyDescent="0.25">
      <c r="A161" s="459">
        <v>64</v>
      </c>
      <c r="B161" s="368" t="s">
        <v>121</v>
      </c>
      <c r="C161" s="498">
        <v>48</v>
      </c>
      <c r="D161" s="507" t="s">
        <v>521</v>
      </c>
      <c r="E161" s="498">
        <v>7</v>
      </c>
      <c r="F161" s="507" t="s">
        <v>521</v>
      </c>
      <c r="G161" s="507" t="s">
        <v>521</v>
      </c>
      <c r="H161" s="498">
        <v>57</v>
      </c>
      <c r="I161" s="508">
        <v>0</v>
      </c>
    </row>
    <row r="162" spans="1:9" ht="25.5" customHeight="1" x14ac:dyDescent="0.25">
      <c r="A162" s="459">
        <v>59</v>
      </c>
      <c r="B162" s="368" t="s">
        <v>82</v>
      </c>
      <c r="C162" s="498">
        <v>60</v>
      </c>
      <c r="D162" s="507" t="s">
        <v>521</v>
      </c>
      <c r="E162" s="507" t="s">
        <v>521</v>
      </c>
      <c r="F162" s="507" t="s">
        <v>521</v>
      </c>
      <c r="G162" s="498">
        <v>5</v>
      </c>
      <c r="H162" s="498">
        <v>64</v>
      </c>
      <c r="I162" s="508">
        <v>0</v>
      </c>
    </row>
    <row r="163" spans="1:9" x14ac:dyDescent="0.25">
      <c r="A163" s="459">
        <v>7</v>
      </c>
      <c r="B163" s="368" t="s">
        <v>41</v>
      </c>
      <c r="C163" s="498">
        <v>1096</v>
      </c>
      <c r="D163" s="498">
        <v>55</v>
      </c>
      <c r="E163" s="498">
        <v>19</v>
      </c>
      <c r="F163" s="498">
        <v>32</v>
      </c>
      <c r="G163" s="498">
        <v>13</v>
      </c>
      <c r="H163" s="498">
        <v>1218</v>
      </c>
      <c r="I163" s="508">
        <v>2.6272577996715927E-2</v>
      </c>
    </row>
    <row r="164" spans="1:9" ht="15" customHeight="1" x14ac:dyDescent="0.25">
      <c r="A164" s="459">
        <v>123</v>
      </c>
      <c r="B164" s="368" t="s">
        <v>143</v>
      </c>
      <c r="C164" s="498">
        <v>10</v>
      </c>
      <c r="D164" s="507" t="s">
        <v>521</v>
      </c>
      <c r="E164" s="507" t="s">
        <v>521</v>
      </c>
      <c r="F164" s="507" t="s">
        <v>521</v>
      </c>
      <c r="G164" s="507" t="s">
        <v>521</v>
      </c>
      <c r="H164" s="498">
        <v>10</v>
      </c>
      <c r="I164" s="508">
        <v>0</v>
      </c>
    </row>
    <row r="165" spans="1:9" ht="15" customHeight="1" x14ac:dyDescent="0.25">
      <c r="A165" s="459">
        <v>125</v>
      </c>
      <c r="B165" s="368" t="s">
        <v>143</v>
      </c>
      <c r="C165" s="498">
        <v>10</v>
      </c>
      <c r="D165" s="507" t="s">
        <v>521</v>
      </c>
      <c r="E165" s="507" t="s">
        <v>521</v>
      </c>
      <c r="F165" s="507" t="s">
        <v>521</v>
      </c>
      <c r="G165" s="507" t="s">
        <v>521</v>
      </c>
      <c r="H165" s="498">
        <v>10</v>
      </c>
      <c r="I165" s="508">
        <v>0</v>
      </c>
    </row>
    <row r="166" spans="1:9" x14ac:dyDescent="0.25">
      <c r="A166" s="459">
        <v>149</v>
      </c>
      <c r="B166" s="368" t="s">
        <v>133</v>
      </c>
      <c r="C166" s="498">
        <v>5</v>
      </c>
      <c r="D166" s="507" t="s">
        <v>521</v>
      </c>
      <c r="E166" s="507" t="s">
        <v>521</v>
      </c>
      <c r="F166" s="507" t="s">
        <v>521</v>
      </c>
      <c r="G166" s="507" t="s">
        <v>521</v>
      </c>
      <c r="H166" s="498">
        <v>5</v>
      </c>
      <c r="I166" s="508">
        <v>0</v>
      </c>
    </row>
    <row r="167" spans="1:9" ht="15" customHeight="1" x14ac:dyDescent="0.25">
      <c r="A167" s="459">
        <v>108</v>
      </c>
      <c r="B167" s="368" t="s">
        <v>72</v>
      </c>
      <c r="C167" s="498">
        <v>19</v>
      </c>
      <c r="D167" s="507" t="s">
        <v>521</v>
      </c>
      <c r="E167" s="507" t="s">
        <v>521</v>
      </c>
      <c r="F167" s="507" t="s">
        <v>521</v>
      </c>
      <c r="G167" s="507" t="s">
        <v>521</v>
      </c>
      <c r="H167" s="498">
        <v>17</v>
      </c>
      <c r="I167" s="508">
        <v>0</v>
      </c>
    </row>
    <row r="168" spans="1:9" ht="15" customHeight="1" x14ac:dyDescent="0.25">
      <c r="A168" s="459">
        <v>102</v>
      </c>
      <c r="B168" s="368" t="s">
        <v>144</v>
      </c>
      <c r="C168" s="498">
        <v>21</v>
      </c>
      <c r="D168" s="507" t="s">
        <v>521</v>
      </c>
      <c r="E168" s="507" t="s">
        <v>521</v>
      </c>
      <c r="F168" s="507" t="s">
        <v>521</v>
      </c>
      <c r="G168" s="507" t="s">
        <v>521</v>
      </c>
      <c r="H168" s="498">
        <v>20</v>
      </c>
      <c r="I168" s="508">
        <v>0</v>
      </c>
    </row>
    <row r="169" spans="1:9" ht="15" customHeight="1" x14ac:dyDescent="0.25">
      <c r="A169" s="459">
        <v>14</v>
      </c>
      <c r="B169" s="368" t="s">
        <v>42</v>
      </c>
      <c r="C169" s="498">
        <v>889</v>
      </c>
      <c r="D169" s="498">
        <v>3</v>
      </c>
      <c r="E169" s="498">
        <v>15</v>
      </c>
      <c r="F169" s="498">
        <v>3</v>
      </c>
      <c r="G169" s="498">
        <v>25</v>
      </c>
      <c r="H169" s="498">
        <v>935</v>
      </c>
      <c r="I169" s="508">
        <v>3.2085561497326204E-3</v>
      </c>
    </row>
    <row r="170" spans="1:9" x14ac:dyDescent="0.25">
      <c r="A170" s="459">
        <v>36</v>
      </c>
      <c r="B170" s="368" t="s">
        <v>43</v>
      </c>
      <c r="C170" s="498">
        <v>174</v>
      </c>
      <c r="D170" s="507" t="s">
        <v>521</v>
      </c>
      <c r="E170" s="507" t="s">
        <v>521</v>
      </c>
      <c r="F170" s="507" t="s">
        <v>521</v>
      </c>
      <c r="G170" s="507" t="s">
        <v>521</v>
      </c>
      <c r="H170" s="498">
        <v>176</v>
      </c>
      <c r="I170" s="508">
        <v>0</v>
      </c>
    </row>
    <row r="171" spans="1:9" ht="15" customHeight="1" x14ac:dyDescent="0.25">
      <c r="A171" s="459">
        <v>153</v>
      </c>
      <c r="B171" s="368" t="s">
        <v>122</v>
      </c>
      <c r="C171" s="498">
        <v>4</v>
      </c>
      <c r="D171" s="507" t="s">
        <v>521</v>
      </c>
      <c r="E171" s="507" t="s">
        <v>521</v>
      </c>
      <c r="F171" s="507" t="s">
        <v>521</v>
      </c>
      <c r="G171" s="507" t="s">
        <v>521</v>
      </c>
      <c r="H171" s="498">
        <v>4</v>
      </c>
      <c r="I171" s="508">
        <v>0</v>
      </c>
    </row>
    <row r="172" spans="1:9" x14ac:dyDescent="0.25">
      <c r="A172" s="459">
        <v>56</v>
      </c>
      <c r="B172" s="368" t="s">
        <v>181</v>
      </c>
      <c r="C172" s="498">
        <v>64</v>
      </c>
      <c r="D172" s="507" t="s">
        <v>521</v>
      </c>
      <c r="E172" s="507" t="s">
        <v>521</v>
      </c>
      <c r="F172" s="498">
        <v>3</v>
      </c>
      <c r="G172" s="507" t="s">
        <v>521</v>
      </c>
      <c r="H172" s="498">
        <v>70</v>
      </c>
      <c r="I172" s="508">
        <v>4.2857142857142858E-2</v>
      </c>
    </row>
    <row r="173" spans="1:9" x14ac:dyDescent="0.25">
      <c r="A173" s="459">
        <v>20</v>
      </c>
      <c r="B173" s="368" t="s">
        <v>44</v>
      </c>
      <c r="C173" s="498">
        <v>656</v>
      </c>
      <c r="D173" s="498">
        <v>7</v>
      </c>
      <c r="E173" s="498">
        <v>4</v>
      </c>
      <c r="F173" s="507" t="s">
        <v>521</v>
      </c>
      <c r="G173" s="507" t="s">
        <v>521</v>
      </c>
      <c r="H173" s="498">
        <v>669</v>
      </c>
      <c r="I173" s="508">
        <v>0</v>
      </c>
    </row>
    <row r="175" spans="1:9" x14ac:dyDescent="0.25">
      <c r="A175" s="487" t="s">
        <v>1380</v>
      </c>
      <c r="B175" s="447"/>
    </row>
    <row r="176" spans="1:9" x14ac:dyDescent="0.25">
      <c r="A176" s="488" t="s">
        <v>1381</v>
      </c>
      <c r="B176" s="447"/>
    </row>
    <row r="177" spans="1:9" x14ac:dyDescent="0.25">
      <c r="A177" s="489" t="s">
        <v>1382</v>
      </c>
      <c r="B177" s="447"/>
    </row>
    <row r="178" spans="1:9" x14ac:dyDescent="0.25">
      <c r="I178" s="448" t="s">
        <v>1425</v>
      </c>
    </row>
  </sheetData>
  <sheetProtection password="CCCF" sheet="1" objects="1" scenarios="1"/>
  <sortState ref="A6:I173">
    <sortCondition ref="B6:B173"/>
  </sortState>
  <mergeCells count="1">
    <mergeCell ref="F3:I3"/>
  </mergeCells>
  <hyperlinks>
    <hyperlink ref="I1" location="Index!A1" display="Back to Index"/>
    <hyperlink ref="I178" location="'Table 2.3'!A1" display="Back to top"/>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election activeCell="C24" sqref="C24"/>
    </sheetView>
  </sheetViews>
  <sheetFormatPr defaultRowHeight="15" x14ac:dyDescent="0.25"/>
  <cols>
    <col min="1" max="1" width="56.7109375" style="447" customWidth="1"/>
    <col min="2" max="2" width="13.85546875" style="509" customWidth="1"/>
    <col min="3" max="3" width="17.140625" style="509" customWidth="1"/>
    <col min="4" max="4" width="13.85546875" style="509" customWidth="1"/>
    <col min="5" max="5" width="18.140625" style="509" customWidth="1"/>
    <col min="6" max="6" width="18.85546875" style="509" customWidth="1"/>
    <col min="7" max="7" width="20.85546875" style="509" customWidth="1"/>
    <col min="8" max="8" width="91.42578125" style="447" customWidth="1"/>
    <col min="9" max="16384" width="9.140625" style="447"/>
  </cols>
  <sheetData>
    <row r="1" spans="1:8" ht="18.75" x14ac:dyDescent="0.3">
      <c r="A1" s="446" t="s">
        <v>201</v>
      </c>
      <c r="G1" s="448" t="s">
        <v>1250</v>
      </c>
    </row>
    <row r="2" spans="1:8" x14ac:dyDescent="0.25">
      <c r="A2" s="1032" t="s">
        <v>202</v>
      </c>
      <c r="B2" s="1032"/>
      <c r="C2" s="510"/>
      <c r="D2" s="510"/>
      <c r="E2" s="510"/>
      <c r="F2" s="510"/>
      <c r="G2" s="510"/>
    </row>
    <row r="3" spans="1:8" x14ac:dyDescent="0.25">
      <c r="A3" s="511"/>
      <c r="B3" s="510"/>
      <c r="C3" s="1031" t="s">
        <v>191</v>
      </c>
      <c r="D3" s="1031"/>
      <c r="E3" s="1031"/>
      <c r="F3" s="1031"/>
      <c r="G3" s="1031"/>
    </row>
    <row r="4" spans="1:8" ht="6" customHeight="1" x14ac:dyDescent="0.25">
      <c r="A4" s="512"/>
      <c r="B4" s="513"/>
      <c r="C4" s="513"/>
      <c r="D4" s="513"/>
      <c r="E4" s="513"/>
      <c r="F4" s="513"/>
      <c r="G4" s="513"/>
    </row>
    <row r="5" spans="1:8" x14ac:dyDescent="0.25">
      <c r="A5" s="514" t="s">
        <v>1083</v>
      </c>
      <c r="B5" s="515" t="s">
        <v>184</v>
      </c>
      <c r="C5" s="516" t="s">
        <v>203</v>
      </c>
      <c r="D5" s="517" t="s">
        <v>185</v>
      </c>
      <c r="E5" s="516" t="s">
        <v>1426</v>
      </c>
      <c r="F5" s="517" t="s">
        <v>204</v>
      </c>
      <c r="G5" s="517" t="s">
        <v>205</v>
      </c>
      <c r="H5" s="454"/>
    </row>
    <row r="6" spans="1:8" x14ac:dyDescent="0.25">
      <c r="A6" s="518" t="s">
        <v>206</v>
      </c>
      <c r="B6" s="519">
        <v>121665</v>
      </c>
      <c r="C6" s="520">
        <f>B6/$B$13*100</f>
        <v>53.1664321485068</v>
      </c>
      <c r="D6" s="462">
        <v>123639</v>
      </c>
      <c r="E6" s="520">
        <v>58.3</v>
      </c>
      <c r="F6" s="521">
        <f>B6-D6</f>
        <v>-1974</v>
      </c>
      <c r="G6" s="522">
        <f>(B6-D6)/D6*100</f>
        <v>-1.5965836022614224</v>
      </c>
    </row>
    <row r="7" spans="1:8" x14ac:dyDescent="0.25">
      <c r="A7" s="518" t="s">
        <v>1327</v>
      </c>
      <c r="B7" s="523">
        <v>18369</v>
      </c>
      <c r="C7" s="520">
        <f t="shared" ref="C7:C13" si="0">B7/$B$13*100</f>
        <v>8.027075922705146</v>
      </c>
      <c r="D7" s="462">
        <v>18633</v>
      </c>
      <c r="E7" s="520">
        <v>8.8000000000000007</v>
      </c>
      <c r="F7" s="521">
        <f t="shared" ref="F7:F13" si="1">B7-D7</f>
        <v>-264</v>
      </c>
      <c r="G7" s="522">
        <f t="shared" ref="G7:G13" si="2">(B7-D7)/D7*100</f>
        <v>-1.4168410883915632</v>
      </c>
    </row>
    <row r="8" spans="1:8" x14ac:dyDescent="0.25">
      <c r="A8" s="518" t="s">
        <v>207</v>
      </c>
      <c r="B8" s="519">
        <v>11324</v>
      </c>
      <c r="C8" s="520">
        <f t="shared" si="0"/>
        <v>4.9484788365568653</v>
      </c>
      <c r="D8" s="462">
        <v>10291</v>
      </c>
      <c r="E8" s="520">
        <v>4.9000000000000004</v>
      </c>
      <c r="F8" s="521">
        <f t="shared" si="1"/>
        <v>1033</v>
      </c>
      <c r="G8" s="522">
        <f t="shared" si="2"/>
        <v>10.037897191720921</v>
      </c>
    </row>
    <row r="9" spans="1:8" ht="15" customHeight="1" x14ac:dyDescent="0.25">
      <c r="A9" s="518" t="s">
        <v>208</v>
      </c>
      <c r="B9" s="519">
        <v>6169</v>
      </c>
      <c r="C9" s="520">
        <f t="shared" si="0"/>
        <v>2.695793530794711</v>
      </c>
      <c r="D9" s="462">
        <v>5470</v>
      </c>
      <c r="E9" s="520">
        <v>2.6</v>
      </c>
      <c r="F9" s="521">
        <f t="shared" si="1"/>
        <v>699</v>
      </c>
      <c r="G9" s="522">
        <f t="shared" si="2"/>
        <v>12.778793418647167</v>
      </c>
    </row>
    <row r="10" spans="1:8" x14ac:dyDescent="0.25">
      <c r="A10" s="518" t="s">
        <v>209</v>
      </c>
      <c r="B10" s="523">
        <f>SUM(B6:B9)</f>
        <v>157527</v>
      </c>
      <c r="C10" s="520">
        <f t="shared" si="0"/>
        <v>68.837780438563527</v>
      </c>
      <c r="D10" s="462">
        <v>158033</v>
      </c>
      <c r="E10" s="520">
        <v>74.599999999999994</v>
      </c>
      <c r="F10" s="521">
        <f t="shared" si="1"/>
        <v>-506</v>
      </c>
      <c r="G10" s="522">
        <f t="shared" si="2"/>
        <v>-0.32018629020521028</v>
      </c>
    </row>
    <row r="11" spans="1:8" x14ac:dyDescent="0.25">
      <c r="A11" s="518" t="s">
        <v>210</v>
      </c>
      <c r="B11" s="519">
        <v>45407</v>
      </c>
      <c r="C11" s="520">
        <f t="shared" si="0"/>
        <v>19.842421276186649</v>
      </c>
      <c r="D11" s="462">
        <v>35175</v>
      </c>
      <c r="E11" s="520">
        <v>16.600000000000001</v>
      </c>
      <c r="F11" s="521">
        <f t="shared" si="1"/>
        <v>10232</v>
      </c>
      <c r="G11" s="522">
        <f t="shared" si="2"/>
        <v>29.088841506751955</v>
      </c>
    </row>
    <row r="12" spans="1:8" x14ac:dyDescent="0.25">
      <c r="A12" s="518" t="s">
        <v>211</v>
      </c>
      <c r="B12" s="523">
        <v>25896</v>
      </c>
      <c r="C12" s="520">
        <f t="shared" si="0"/>
        <v>11.316302362369886</v>
      </c>
      <c r="D12" s="462">
        <v>18734</v>
      </c>
      <c r="E12" s="520">
        <v>8.8000000000000007</v>
      </c>
      <c r="F12" s="521">
        <f t="shared" si="1"/>
        <v>7162</v>
      </c>
      <c r="G12" s="522">
        <f t="shared" si="2"/>
        <v>38.229956229315682</v>
      </c>
    </row>
    <row r="13" spans="1:8" x14ac:dyDescent="0.25">
      <c r="A13" s="524" t="s">
        <v>48</v>
      </c>
      <c r="B13" s="525">
        <v>228838</v>
      </c>
      <c r="C13" s="526">
        <f t="shared" si="0"/>
        <v>100</v>
      </c>
      <c r="D13" s="527">
        <v>211942</v>
      </c>
      <c r="E13" s="526">
        <v>100</v>
      </c>
      <c r="F13" s="528">
        <f t="shared" si="1"/>
        <v>16896</v>
      </c>
      <c r="G13" s="529">
        <f t="shared" si="2"/>
        <v>7.971992337526304</v>
      </c>
    </row>
    <row r="14" spans="1:8" s="530" customFormat="1" ht="11.25" x14ac:dyDescent="0.2">
      <c r="A14" s="1033" t="s">
        <v>1328</v>
      </c>
      <c r="B14" s="1033"/>
      <c r="C14" s="1033"/>
      <c r="D14" s="1033"/>
      <c r="E14" s="1033"/>
      <c r="F14" s="1033"/>
      <c r="G14" s="1033"/>
    </row>
    <row r="15" spans="1:8" ht="18.75" customHeight="1" x14ac:dyDescent="0.25">
      <c r="A15" s="531"/>
    </row>
    <row r="16" spans="1:8" x14ac:dyDescent="0.25">
      <c r="A16" s="487" t="s">
        <v>1380</v>
      </c>
      <c r="B16" s="447"/>
      <c r="C16" s="447"/>
      <c r="D16" s="447"/>
      <c r="E16" s="447"/>
      <c r="F16" s="447"/>
      <c r="G16" s="447"/>
    </row>
    <row r="17" spans="1:1" s="447" customFormat="1" x14ac:dyDescent="0.25">
      <c r="A17" s="488" t="s">
        <v>1381</v>
      </c>
    </row>
    <row r="18" spans="1:1" s="447" customFormat="1" x14ac:dyDescent="0.25">
      <c r="A18" s="489" t="s">
        <v>1382</v>
      </c>
    </row>
  </sheetData>
  <sheetProtection password="CCCF" sheet="1" objects="1" scenarios="1"/>
  <mergeCells count="3">
    <mergeCell ref="C3:G3"/>
    <mergeCell ref="A2:B2"/>
    <mergeCell ref="A14:G14"/>
  </mergeCells>
  <hyperlinks>
    <hyperlink ref="G1" location="Index!A1" display="Back to Index"/>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3"/>
  <sheetViews>
    <sheetView showGridLines="0" workbookViewId="0"/>
  </sheetViews>
  <sheetFormatPr defaultRowHeight="15" x14ac:dyDescent="0.25"/>
  <cols>
    <col min="1" max="1" width="7.42578125" style="447" customWidth="1"/>
    <col min="2" max="2" width="31.5703125" style="447" customWidth="1"/>
    <col min="3" max="3" width="13.5703125" style="447" customWidth="1"/>
    <col min="4" max="6" width="12.7109375" style="447" customWidth="1"/>
    <col min="7" max="7" width="11.140625" style="447" customWidth="1"/>
    <col min="8" max="8" width="12.42578125" style="447" customWidth="1"/>
    <col min="9" max="9" width="11.140625" style="447" customWidth="1"/>
    <col min="10" max="10" width="100.140625" style="447" customWidth="1"/>
    <col min="11" max="16384" width="9.140625" style="447"/>
  </cols>
  <sheetData>
    <row r="1" spans="1:16" ht="18.75" x14ac:dyDescent="0.3">
      <c r="A1" s="446" t="s">
        <v>216</v>
      </c>
      <c r="I1" s="448" t="s">
        <v>1250</v>
      </c>
    </row>
    <row r="2" spans="1:16" ht="18.75" customHeight="1" x14ac:dyDescent="0.25">
      <c r="A2" s="1034" t="s">
        <v>217</v>
      </c>
      <c r="B2" s="1034"/>
      <c r="C2" s="1034"/>
      <c r="D2" s="449"/>
      <c r="E2" s="449"/>
      <c r="F2" s="449"/>
      <c r="G2" s="449"/>
      <c r="H2" s="449"/>
      <c r="I2" s="449"/>
    </row>
    <row r="3" spans="1:16" ht="21.75" customHeight="1" x14ac:dyDescent="0.25">
      <c r="A3" s="449"/>
      <c r="B3" s="449"/>
      <c r="C3" s="449"/>
      <c r="D3" s="1035" t="s">
        <v>198</v>
      </c>
      <c r="E3" s="1035"/>
      <c r="F3" s="1035"/>
      <c r="G3" s="1035"/>
      <c r="H3" s="1035"/>
      <c r="I3" s="1035"/>
      <c r="J3" s="532"/>
      <c r="K3" s="532"/>
      <c r="L3" s="532"/>
      <c r="M3" s="532"/>
      <c r="N3" s="532"/>
      <c r="O3" s="532"/>
      <c r="P3" s="532"/>
    </row>
    <row r="4" spans="1:16" ht="6" customHeight="1" x14ac:dyDescent="0.25">
      <c r="A4" s="533"/>
      <c r="B4" s="533"/>
      <c r="C4" s="533"/>
      <c r="D4" s="534"/>
      <c r="E4" s="534"/>
      <c r="F4" s="534"/>
      <c r="G4" s="534"/>
      <c r="H4" s="534"/>
      <c r="I4" s="534"/>
      <c r="J4" s="532"/>
      <c r="K4" s="532"/>
      <c r="L4" s="532"/>
      <c r="M4" s="532"/>
      <c r="N4" s="532"/>
      <c r="O4" s="532"/>
      <c r="P4" s="532"/>
    </row>
    <row r="5" spans="1:16" s="537" customFormat="1" ht="27.75" x14ac:dyDescent="0.25">
      <c r="A5" s="535" t="s">
        <v>183</v>
      </c>
      <c r="B5" s="536" t="s">
        <v>182</v>
      </c>
      <c r="C5" s="453" t="s">
        <v>212</v>
      </c>
      <c r="D5" s="453" t="s">
        <v>213</v>
      </c>
      <c r="E5" s="453" t="s">
        <v>214</v>
      </c>
      <c r="F5" s="453" t="s">
        <v>215</v>
      </c>
      <c r="G5" s="453" t="s">
        <v>1427</v>
      </c>
      <c r="H5" s="453" t="s">
        <v>200</v>
      </c>
      <c r="I5" s="453" t="s">
        <v>48</v>
      </c>
    </row>
    <row r="6" spans="1:16" x14ac:dyDescent="0.25">
      <c r="A6" s="459">
        <v>1</v>
      </c>
      <c r="B6" s="368" t="s">
        <v>32</v>
      </c>
      <c r="C6" s="460">
        <v>423</v>
      </c>
      <c r="D6" s="460">
        <v>616</v>
      </c>
      <c r="E6" s="460">
        <v>505</v>
      </c>
      <c r="F6" s="460">
        <v>3882</v>
      </c>
      <c r="G6" s="460">
        <v>262</v>
      </c>
      <c r="H6" s="460">
        <v>222</v>
      </c>
      <c r="I6" s="460">
        <v>5912</v>
      </c>
    </row>
    <row r="7" spans="1:16" x14ac:dyDescent="0.25">
      <c r="A7" s="459">
        <v>2</v>
      </c>
      <c r="B7" s="368" t="s">
        <v>8</v>
      </c>
      <c r="C7" s="460">
        <v>2679</v>
      </c>
      <c r="D7" s="460">
        <v>417</v>
      </c>
      <c r="E7" s="460">
        <v>536</v>
      </c>
      <c r="F7" s="460">
        <v>1580</v>
      </c>
      <c r="G7" s="460">
        <v>117</v>
      </c>
      <c r="H7" s="460">
        <v>251</v>
      </c>
      <c r="I7" s="460">
        <v>5584</v>
      </c>
    </row>
    <row r="8" spans="1:16" x14ac:dyDescent="0.25">
      <c r="A8" s="459">
        <v>3</v>
      </c>
      <c r="B8" s="368" t="s">
        <v>28</v>
      </c>
      <c r="C8" s="460">
        <v>1310</v>
      </c>
      <c r="D8" s="460">
        <v>693</v>
      </c>
      <c r="E8" s="460">
        <v>730</v>
      </c>
      <c r="F8" s="460">
        <v>1609</v>
      </c>
      <c r="G8" s="460">
        <v>83</v>
      </c>
      <c r="H8" s="460">
        <v>207</v>
      </c>
      <c r="I8" s="460">
        <v>4635</v>
      </c>
    </row>
    <row r="9" spans="1:16" x14ac:dyDescent="0.25">
      <c r="A9" s="459">
        <v>4</v>
      </c>
      <c r="B9" s="368" t="s">
        <v>13</v>
      </c>
      <c r="C9" s="460">
        <v>158</v>
      </c>
      <c r="D9" s="460">
        <v>79</v>
      </c>
      <c r="E9" s="460">
        <v>304</v>
      </c>
      <c r="F9" s="460">
        <v>2752</v>
      </c>
      <c r="G9" s="460">
        <v>215</v>
      </c>
      <c r="H9" s="460">
        <v>90</v>
      </c>
      <c r="I9" s="460">
        <v>3595</v>
      </c>
    </row>
    <row r="10" spans="1:16" x14ac:dyDescent="0.25">
      <c r="A10" s="459">
        <v>5</v>
      </c>
      <c r="B10" s="368" t="s">
        <v>12</v>
      </c>
      <c r="C10" s="460">
        <v>642</v>
      </c>
      <c r="D10" s="460">
        <v>64</v>
      </c>
      <c r="E10" s="460">
        <v>112</v>
      </c>
      <c r="F10" s="460">
        <v>382</v>
      </c>
      <c r="G10" s="460">
        <v>21</v>
      </c>
      <c r="H10" s="460">
        <v>44</v>
      </c>
      <c r="I10" s="460">
        <v>1268</v>
      </c>
    </row>
    <row r="11" spans="1:16" ht="15.75" customHeight="1" x14ac:dyDescent="0.25">
      <c r="A11" s="459">
        <v>6</v>
      </c>
      <c r="B11" s="368" t="s">
        <v>41</v>
      </c>
      <c r="C11" s="460">
        <v>162</v>
      </c>
      <c r="D11" s="460">
        <v>74</v>
      </c>
      <c r="E11" s="460">
        <v>168</v>
      </c>
      <c r="F11" s="460">
        <v>673</v>
      </c>
      <c r="G11" s="460">
        <v>101</v>
      </c>
      <c r="H11" s="460">
        <v>40</v>
      </c>
      <c r="I11" s="460">
        <v>1218</v>
      </c>
    </row>
    <row r="12" spans="1:16" ht="15.75" customHeight="1" x14ac:dyDescent="0.25">
      <c r="A12" s="459">
        <v>7</v>
      </c>
      <c r="B12" s="368" t="s">
        <v>126</v>
      </c>
      <c r="C12" s="460">
        <v>75</v>
      </c>
      <c r="D12" s="460">
        <v>65</v>
      </c>
      <c r="E12" s="460">
        <v>122</v>
      </c>
      <c r="F12" s="460">
        <v>809</v>
      </c>
      <c r="G12" s="460">
        <v>60</v>
      </c>
      <c r="H12" s="460">
        <v>65</v>
      </c>
      <c r="I12" s="460">
        <v>1196</v>
      </c>
    </row>
    <row r="13" spans="1:16" x14ac:dyDescent="0.25">
      <c r="A13" s="459">
        <v>8</v>
      </c>
      <c r="B13" s="368" t="s">
        <v>26</v>
      </c>
      <c r="C13" s="460" t="s">
        <v>521</v>
      </c>
      <c r="D13" s="460">
        <v>5</v>
      </c>
      <c r="E13" s="460">
        <v>17</v>
      </c>
      <c r="F13" s="460">
        <v>915</v>
      </c>
      <c r="G13" s="460">
        <v>152</v>
      </c>
      <c r="H13" s="460">
        <v>32</v>
      </c>
      <c r="I13" s="460">
        <v>1126</v>
      </c>
    </row>
    <row r="14" spans="1:16" x14ac:dyDescent="0.25">
      <c r="A14" s="459">
        <v>9</v>
      </c>
      <c r="B14" s="368" t="s">
        <v>14</v>
      </c>
      <c r="C14" s="460">
        <v>127</v>
      </c>
      <c r="D14" s="460">
        <v>149</v>
      </c>
      <c r="E14" s="460">
        <v>212</v>
      </c>
      <c r="F14" s="460">
        <v>488</v>
      </c>
      <c r="G14" s="460">
        <v>81</v>
      </c>
      <c r="H14" s="460">
        <v>64</v>
      </c>
      <c r="I14" s="460">
        <v>1119</v>
      </c>
    </row>
    <row r="15" spans="1:16" x14ac:dyDescent="0.25">
      <c r="A15" s="459">
        <v>10</v>
      </c>
      <c r="B15" s="368" t="s">
        <v>125</v>
      </c>
      <c r="C15" s="460">
        <v>589</v>
      </c>
      <c r="D15" s="460">
        <v>213</v>
      </c>
      <c r="E15" s="460">
        <v>72</v>
      </c>
      <c r="F15" s="460">
        <v>104</v>
      </c>
      <c r="G15" s="460">
        <v>3</v>
      </c>
      <c r="H15" s="460">
        <v>44</v>
      </c>
      <c r="I15" s="460">
        <v>1029</v>
      </c>
    </row>
    <row r="16" spans="1:16" x14ac:dyDescent="0.25">
      <c r="A16" s="459">
        <v>11</v>
      </c>
      <c r="B16" s="368" t="s">
        <v>17</v>
      </c>
      <c r="C16" s="460">
        <v>126</v>
      </c>
      <c r="D16" s="460">
        <v>54</v>
      </c>
      <c r="E16" s="460">
        <v>62</v>
      </c>
      <c r="F16" s="460">
        <v>730</v>
      </c>
      <c r="G16" s="460">
        <v>23</v>
      </c>
      <c r="H16" s="460">
        <v>29</v>
      </c>
      <c r="I16" s="460">
        <v>1022</v>
      </c>
    </row>
    <row r="17" spans="1:10" x14ac:dyDescent="0.25">
      <c r="A17" s="459">
        <v>12</v>
      </c>
      <c r="B17" s="368" t="s">
        <v>39</v>
      </c>
      <c r="C17" s="460">
        <v>96</v>
      </c>
      <c r="D17" s="460">
        <v>133</v>
      </c>
      <c r="E17" s="460">
        <v>182</v>
      </c>
      <c r="F17" s="460">
        <v>457</v>
      </c>
      <c r="G17" s="460">
        <v>31</v>
      </c>
      <c r="H17" s="460">
        <v>66</v>
      </c>
      <c r="I17" s="460">
        <v>959</v>
      </c>
    </row>
    <row r="18" spans="1:10" x14ac:dyDescent="0.25">
      <c r="A18" s="459">
        <v>13</v>
      </c>
      <c r="B18" s="368" t="s">
        <v>42</v>
      </c>
      <c r="C18" s="460">
        <v>196</v>
      </c>
      <c r="D18" s="460">
        <v>194</v>
      </c>
      <c r="E18" s="460">
        <v>110</v>
      </c>
      <c r="F18" s="460">
        <v>369</v>
      </c>
      <c r="G18" s="460">
        <v>25</v>
      </c>
      <c r="H18" s="460">
        <v>40</v>
      </c>
      <c r="I18" s="460">
        <v>935</v>
      </c>
    </row>
    <row r="19" spans="1:10" x14ac:dyDescent="0.25">
      <c r="A19" s="459">
        <v>14</v>
      </c>
      <c r="B19" s="368" t="s">
        <v>11</v>
      </c>
      <c r="C19" s="460">
        <v>408</v>
      </c>
      <c r="D19" s="460">
        <v>65</v>
      </c>
      <c r="E19" s="460">
        <v>112</v>
      </c>
      <c r="F19" s="460">
        <v>271</v>
      </c>
      <c r="G19" s="460">
        <v>26</v>
      </c>
      <c r="H19" s="460">
        <v>37</v>
      </c>
      <c r="I19" s="460">
        <v>931</v>
      </c>
    </row>
    <row r="20" spans="1:10" x14ac:dyDescent="0.25">
      <c r="A20" s="459">
        <v>15</v>
      </c>
      <c r="B20" s="368" t="s">
        <v>36</v>
      </c>
      <c r="C20" s="460">
        <v>82</v>
      </c>
      <c r="D20" s="460">
        <v>63</v>
      </c>
      <c r="E20" s="460">
        <v>220</v>
      </c>
      <c r="F20" s="460">
        <v>472</v>
      </c>
      <c r="G20" s="460">
        <v>36</v>
      </c>
      <c r="H20" s="460">
        <v>15</v>
      </c>
      <c r="I20" s="460">
        <v>889</v>
      </c>
    </row>
    <row r="21" spans="1:10" x14ac:dyDescent="0.25">
      <c r="A21" s="459">
        <v>16</v>
      </c>
      <c r="B21" s="368" t="s">
        <v>37</v>
      </c>
      <c r="C21" s="460">
        <v>80</v>
      </c>
      <c r="D21" s="460">
        <v>71</v>
      </c>
      <c r="E21" s="460">
        <v>65</v>
      </c>
      <c r="F21" s="460">
        <v>489</v>
      </c>
      <c r="G21" s="460">
        <v>59</v>
      </c>
      <c r="H21" s="460">
        <v>16</v>
      </c>
      <c r="I21" s="460">
        <v>777</v>
      </c>
    </row>
    <row r="22" spans="1:10" x14ac:dyDescent="0.25">
      <c r="A22" s="459">
        <v>17</v>
      </c>
      <c r="B22" s="368" t="s">
        <v>22</v>
      </c>
      <c r="C22" s="460">
        <v>281</v>
      </c>
      <c r="D22" s="460">
        <v>112</v>
      </c>
      <c r="E22" s="460">
        <v>69</v>
      </c>
      <c r="F22" s="460">
        <v>201</v>
      </c>
      <c r="G22" s="460">
        <v>19</v>
      </c>
      <c r="H22" s="460">
        <v>24</v>
      </c>
      <c r="I22" s="460">
        <v>707</v>
      </c>
    </row>
    <row r="23" spans="1:10" x14ac:dyDescent="0.25">
      <c r="A23" s="459">
        <v>18</v>
      </c>
      <c r="B23" s="368" t="s">
        <v>34</v>
      </c>
      <c r="C23" s="460">
        <v>360</v>
      </c>
      <c r="D23" s="460">
        <v>63</v>
      </c>
      <c r="E23" s="460">
        <v>64</v>
      </c>
      <c r="F23" s="460">
        <v>183</v>
      </c>
      <c r="G23" s="460">
        <v>8</v>
      </c>
      <c r="H23" s="460">
        <v>16</v>
      </c>
      <c r="I23" s="460">
        <v>698</v>
      </c>
    </row>
    <row r="24" spans="1:10" x14ac:dyDescent="0.25">
      <c r="A24" s="459">
        <v>19</v>
      </c>
      <c r="B24" s="368" t="s">
        <v>44</v>
      </c>
      <c r="C24" s="460">
        <v>40</v>
      </c>
      <c r="D24" s="460">
        <v>24</v>
      </c>
      <c r="E24" s="460">
        <v>129</v>
      </c>
      <c r="F24" s="460">
        <v>448</v>
      </c>
      <c r="G24" s="460">
        <v>11</v>
      </c>
      <c r="H24" s="460">
        <v>20</v>
      </c>
      <c r="I24" s="460">
        <v>669</v>
      </c>
    </row>
    <row r="25" spans="1:10" x14ac:dyDescent="0.25">
      <c r="A25" s="459">
        <v>20</v>
      </c>
      <c r="B25" s="368" t="s">
        <v>38</v>
      </c>
      <c r="C25" s="460">
        <v>9</v>
      </c>
      <c r="D25" s="460">
        <v>12</v>
      </c>
      <c r="E25" s="460">
        <v>50</v>
      </c>
      <c r="F25" s="460">
        <v>421</v>
      </c>
      <c r="G25" s="460">
        <v>50</v>
      </c>
      <c r="H25" s="460">
        <v>80</v>
      </c>
      <c r="I25" s="460">
        <v>628</v>
      </c>
      <c r="J25" s="538"/>
    </row>
    <row r="26" spans="1:10" x14ac:dyDescent="0.25">
      <c r="A26" s="459">
        <v>21</v>
      </c>
      <c r="B26" s="368" t="s">
        <v>31</v>
      </c>
      <c r="C26" s="460">
        <v>317</v>
      </c>
      <c r="D26" s="460">
        <v>76</v>
      </c>
      <c r="E26" s="460">
        <v>83</v>
      </c>
      <c r="F26" s="460">
        <v>83</v>
      </c>
      <c r="G26" s="460">
        <v>7</v>
      </c>
      <c r="H26" s="460">
        <v>34</v>
      </c>
      <c r="I26" s="460">
        <v>597</v>
      </c>
      <c r="J26" s="538"/>
    </row>
    <row r="27" spans="1:10" x14ac:dyDescent="0.25">
      <c r="A27" s="459">
        <v>22</v>
      </c>
      <c r="B27" s="368" t="s">
        <v>18</v>
      </c>
      <c r="C27" s="460">
        <v>258</v>
      </c>
      <c r="D27" s="460">
        <v>13</v>
      </c>
      <c r="E27" s="460">
        <v>21</v>
      </c>
      <c r="F27" s="460">
        <v>149</v>
      </c>
      <c r="G27" s="460">
        <v>14</v>
      </c>
      <c r="H27" s="460">
        <v>46</v>
      </c>
      <c r="I27" s="460">
        <v>503</v>
      </c>
    </row>
    <row r="28" spans="1:10" x14ac:dyDescent="0.25">
      <c r="A28" s="459">
        <v>23</v>
      </c>
      <c r="B28" s="368" t="s">
        <v>19</v>
      </c>
      <c r="C28" s="460">
        <v>14</v>
      </c>
      <c r="D28" s="460">
        <v>28</v>
      </c>
      <c r="E28" s="460">
        <v>57</v>
      </c>
      <c r="F28" s="460">
        <v>277</v>
      </c>
      <c r="G28" s="460">
        <v>54</v>
      </c>
      <c r="H28" s="460">
        <v>44</v>
      </c>
      <c r="I28" s="460">
        <v>472</v>
      </c>
    </row>
    <row r="29" spans="1:10" x14ac:dyDescent="0.25">
      <c r="A29" s="459">
        <v>24</v>
      </c>
      <c r="B29" s="368" t="s">
        <v>9</v>
      </c>
      <c r="C29" s="460">
        <v>60</v>
      </c>
      <c r="D29" s="460">
        <v>69</v>
      </c>
      <c r="E29" s="460">
        <v>75</v>
      </c>
      <c r="F29" s="460">
        <v>197</v>
      </c>
      <c r="G29" s="460">
        <v>16</v>
      </c>
      <c r="H29" s="460">
        <v>13</v>
      </c>
      <c r="I29" s="460">
        <v>428</v>
      </c>
    </row>
    <row r="30" spans="1:10" x14ac:dyDescent="0.25">
      <c r="A30" s="459">
        <v>25</v>
      </c>
      <c r="B30" s="368" t="s">
        <v>27</v>
      </c>
      <c r="C30" s="460">
        <v>247</v>
      </c>
      <c r="D30" s="460">
        <v>19</v>
      </c>
      <c r="E30" s="460">
        <v>42</v>
      </c>
      <c r="F30" s="460">
        <v>88</v>
      </c>
      <c r="G30" s="460">
        <v>6</v>
      </c>
      <c r="H30" s="460">
        <v>20</v>
      </c>
      <c r="I30" s="460">
        <v>421</v>
      </c>
    </row>
    <row r="31" spans="1:10" x14ac:dyDescent="0.25">
      <c r="A31" s="459">
        <v>26</v>
      </c>
      <c r="B31" s="368" t="s">
        <v>20</v>
      </c>
      <c r="C31" s="460">
        <v>18</v>
      </c>
      <c r="D31" s="460">
        <v>21</v>
      </c>
      <c r="E31" s="460">
        <v>62</v>
      </c>
      <c r="F31" s="460">
        <v>234</v>
      </c>
      <c r="G31" s="460">
        <v>29</v>
      </c>
      <c r="H31" s="460">
        <v>38</v>
      </c>
      <c r="I31" s="460">
        <v>407</v>
      </c>
    </row>
    <row r="32" spans="1:10" x14ac:dyDescent="0.25">
      <c r="A32" s="459">
        <v>27</v>
      </c>
      <c r="B32" s="368" t="s">
        <v>1</v>
      </c>
      <c r="C32" s="460">
        <v>17</v>
      </c>
      <c r="D32" s="460">
        <v>15</v>
      </c>
      <c r="E32" s="460">
        <v>34</v>
      </c>
      <c r="F32" s="460">
        <v>299</v>
      </c>
      <c r="G32" s="460">
        <v>24</v>
      </c>
      <c r="H32" s="460">
        <v>11</v>
      </c>
      <c r="I32" s="460">
        <v>398</v>
      </c>
    </row>
    <row r="33" spans="1:9" x14ac:dyDescent="0.25">
      <c r="A33" s="459">
        <v>28</v>
      </c>
      <c r="B33" s="368" t="s">
        <v>10</v>
      </c>
      <c r="C33" s="460">
        <v>86</v>
      </c>
      <c r="D33" s="460">
        <v>16</v>
      </c>
      <c r="E33" s="460">
        <v>22</v>
      </c>
      <c r="F33" s="460">
        <v>183</v>
      </c>
      <c r="G33" s="460">
        <v>34</v>
      </c>
      <c r="H33" s="460">
        <v>42</v>
      </c>
      <c r="I33" s="460">
        <v>388</v>
      </c>
    </row>
    <row r="34" spans="1:9" x14ac:dyDescent="0.25">
      <c r="A34" s="459">
        <v>29</v>
      </c>
      <c r="B34" s="368" t="s">
        <v>4</v>
      </c>
      <c r="C34" s="460">
        <v>112</v>
      </c>
      <c r="D34" s="460">
        <v>35</v>
      </c>
      <c r="E34" s="460">
        <v>39</v>
      </c>
      <c r="F34" s="460">
        <v>152</v>
      </c>
      <c r="G34" s="460">
        <v>18</v>
      </c>
      <c r="H34" s="460">
        <v>8</v>
      </c>
      <c r="I34" s="460">
        <v>357</v>
      </c>
    </row>
    <row r="35" spans="1:9" x14ac:dyDescent="0.25">
      <c r="A35" s="459">
        <v>30</v>
      </c>
      <c r="B35" s="368" t="s">
        <v>30</v>
      </c>
      <c r="C35" s="460">
        <v>17</v>
      </c>
      <c r="D35" s="460">
        <v>8</v>
      </c>
      <c r="E35" s="460">
        <v>14</v>
      </c>
      <c r="F35" s="460">
        <v>281</v>
      </c>
      <c r="G35" s="460">
        <v>18</v>
      </c>
      <c r="H35" s="460">
        <v>13</v>
      </c>
      <c r="I35" s="460">
        <v>351</v>
      </c>
    </row>
    <row r="36" spans="1:9" x14ac:dyDescent="0.25">
      <c r="A36" s="459">
        <v>31</v>
      </c>
      <c r="B36" s="368" t="s">
        <v>35</v>
      </c>
      <c r="C36" s="460">
        <v>105</v>
      </c>
      <c r="D36" s="460">
        <v>47</v>
      </c>
      <c r="E36" s="460">
        <v>41</v>
      </c>
      <c r="F36" s="460">
        <v>85</v>
      </c>
      <c r="G36" s="460">
        <v>11</v>
      </c>
      <c r="H36" s="460">
        <v>22</v>
      </c>
      <c r="I36" s="460">
        <v>304</v>
      </c>
    </row>
    <row r="37" spans="1:9" x14ac:dyDescent="0.25">
      <c r="A37" s="459">
        <v>32</v>
      </c>
      <c r="B37" s="368" t="s">
        <v>127</v>
      </c>
      <c r="C37" s="460">
        <v>84</v>
      </c>
      <c r="D37" s="460">
        <v>63</v>
      </c>
      <c r="E37" s="460">
        <v>37</v>
      </c>
      <c r="F37" s="460">
        <v>81</v>
      </c>
      <c r="G37" s="460">
        <v>8</v>
      </c>
      <c r="H37" s="460">
        <v>14</v>
      </c>
      <c r="I37" s="460">
        <v>285</v>
      </c>
    </row>
    <row r="38" spans="1:9" x14ac:dyDescent="0.25">
      <c r="A38" s="459">
        <v>33</v>
      </c>
      <c r="B38" s="368" t="s">
        <v>3</v>
      </c>
      <c r="C38" s="460">
        <v>57</v>
      </c>
      <c r="D38" s="460">
        <v>39</v>
      </c>
      <c r="E38" s="460">
        <v>35</v>
      </c>
      <c r="F38" s="460">
        <v>74</v>
      </c>
      <c r="G38" s="460">
        <v>4</v>
      </c>
      <c r="H38" s="460">
        <v>13</v>
      </c>
      <c r="I38" s="460">
        <v>222</v>
      </c>
    </row>
    <row r="39" spans="1:9" x14ac:dyDescent="0.25">
      <c r="A39" s="459">
        <v>34</v>
      </c>
      <c r="B39" s="368" t="s">
        <v>25</v>
      </c>
      <c r="C39" s="460">
        <v>11</v>
      </c>
      <c r="D39" s="460">
        <v>12</v>
      </c>
      <c r="E39" s="460">
        <v>22</v>
      </c>
      <c r="F39" s="460">
        <v>140</v>
      </c>
      <c r="G39" s="460">
        <v>4</v>
      </c>
      <c r="H39" s="460">
        <v>9</v>
      </c>
      <c r="I39" s="460">
        <v>201</v>
      </c>
    </row>
    <row r="40" spans="1:9" x14ac:dyDescent="0.25">
      <c r="A40" s="459">
        <v>35</v>
      </c>
      <c r="B40" s="368" t="s">
        <v>43</v>
      </c>
      <c r="C40" s="460">
        <v>82</v>
      </c>
      <c r="D40" s="460">
        <v>14</v>
      </c>
      <c r="E40" s="460">
        <v>9</v>
      </c>
      <c r="F40" s="460">
        <v>59</v>
      </c>
      <c r="G40" s="460">
        <v>5</v>
      </c>
      <c r="H40" s="460" t="s">
        <v>521</v>
      </c>
      <c r="I40" s="460">
        <v>176</v>
      </c>
    </row>
    <row r="41" spans="1:9" x14ac:dyDescent="0.25">
      <c r="A41" s="459">
        <v>36</v>
      </c>
      <c r="B41" s="368" t="s">
        <v>29</v>
      </c>
      <c r="C41" s="460">
        <v>58</v>
      </c>
      <c r="D41" s="460">
        <v>13</v>
      </c>
      <c r="E41" s="460">
        <v>15</v>
      </c>
      <c r="F41" s="460">
        <v>79</v>
      </c>
      <c r="G41" s="460" t="s">
        <v>521</v>
      </c>
      <c r="H41" s="460">
        <v>4</v>
      </c>
      <c r="I41" s="460">
        <v>171</v>
      </c>
    </row>
    <row r="42" spans="1:9" x14ac:dyDescent="0.25">
      <c r="A42" s="459">
        <v>37</v>
      </c>
      <c r="B42" s="368" t="s">
        <v>161</v>
      </c>
      <c r="C42" s="460" t="s">
        <v>521</v>
      </c>
      <c r="D42" s="460" t="s">
        <v>521</v>
      </c>
      <c r="E42" s="460">
        <v>8</v>
      </c>
      <c r="F42" s="460">
        <v>124</v>
      </c>
      <c r="G42" s="460">
        <v>30</v>
      </c>
      <c r="H42" s="460">
        <v>8</v>
      </c>
      <c r="I42" s="460">
        <v>170</v>
      </c>
    </row>
    <row r="43" spans="1:9" x14ac:dyDescent="0.25">
      <c r="A43" s="459">
        <v>38</v>
      </c>
      <c r="B43" s="368" t="s">
        <v>87</v>
      </c>
      <c r="C43" s="460">
        <v>82</v>
      </c>
      <c r="D43" s="460">
        <v>28</v>
      </c>
      <c r="E43" s="460">
        <v>12</v>
      </c>
      <c r="F43" s="460">
        <v>35</v>
      </c>
      <c r="G43" s="460">
        <v>5</v>
      </c>
      <c r="H43" s="460">
        <v>3</v>
      </c>
      <c r="I43" s="460">
        <v>165</v>
      </c>
    </row>
    <row r="44" spans="1:9" x14ac:dyDescent="0.25">
      <c r="A44" s="459">
        <v>39</v>
      </c>
      <c r="B44" s="368" t="s">
        <v>168</v>
      </c>
      <c r="C44" s="460">
        <v>27</v>
      </c>
      <c r="D44" s="460">
        <v>8</v>
      </c>
      <c r="E44" s="460">
        <v>34</v>
      </c>
      <c r="F44" s="460">
        <v>88</v>
      </c>
      <c r="G44" s="460">
        <v>7</v>
      </c>
      <c r="H44" s="460">
        <v>3</v>
      </c>
      <c r="I44" s="460">
        <v>165</v>
      </c>
    </row>
    <row r="45" spans="1:9" x14ac:dyDescent="0.25">
      <c r="A45" s="459">
        <v>40</v>
      </c>
      <c r="B45" s="368" t="s">
        <v>15</v>
      </c>
      <c r="C45" s="460">
        <v>8</v>
      </c>
      <c r="D45" s="460">
        <v>4</v>
      </c>
      <c r="E45" s="460">
        <v>11</v>
      </c>
      <c r="F45" s="460">
        <v>124</v>
      </c>
      <c r="G45" s="460" t="s">
        <v>521</v>
      </c>
      <c r="H45" s="460">
        <v>3</v>
      </c>
      <c r="I45" s="460">
        <v>155</v>
      </c>
    </row>
    <row r="46" spans="1:9" x14ac:dyDescent="0.25">
      <c r="A46" s="459">
        <v>41</v>
      </c>
      <c r="B46" s="368" t="s">
        <v>109</v>
      </c>
      <c r="C46" s="460" t="s">
        <v>521</v>
      </c>
      <c r="D46" s="460" t="s">
        <v>521</v>
      </c>
      <c r="E46" s="460">
        <v>92</v>
      </c>
      <c r="F46" s="460">
        <v>49</v>
      </c>
      <c r="G46" s="460" t="s">
        <v>521</v>
      </c>
      <c r="H46" s="460">
        <v>7</v>
      </c>
      <c r="I46" s="460">
        <v>148</v>
      </c>
    </row>
    <row r="47" spans="1:9" x14ac:dyDescent="0.25">
      <c r="A47" s="459">
        <v>42</v>
      </c>
      <c r="B47" s="368" t="s">
        <v>111</v>
      </c>
      <c r="C47" s="460" t="s">
        <v>521</v>
      </c>
      <c r="D47" s="460" t="s">
        <v>521</v>
      </c>
      <c r="E47" s="460">
        <v>98</v>
      </c>
      <c r="F47" s="460">
        <v>36</v>
      </c>
      <c r="G47" s="460">
        <v>3</v>
      </c>
      <c r="H47" s="460" t="s">
        <v>521</v>
      </c>
      <c r="I47" s="460">
        <v>134</v>
      </c>
    </row>
    <row r="48" spans="1:9" x14ac:dyDescent="0.25">
      <c r="A48" s="459">
        <v>43</v>
      </c>
      <c r="B48" s="368" t="s">
        <v>33</v>
      </c>
      <c r="C48" s="460">
        <v>50</v>
      </c>
      <c r="D48" s="460">
        <v>22</v>
      </c>
      <c r="E48" s="460">
        <v>11</v>
      </c>
      <c r="F48" s="460">
        <v>29</v>
      </c>
      <c r="G48" s="460">
        <v>7</v>
      </c>
      <c r="H48" s="460">
        <v>9</v>
      </c>
      <c r="I48" s="460">
        <v>127</v>
      </c>
    </row>
    <row r="49" spans="1:9" x14ac:dyDescent="0.25">
      <c r="A49" s="459">
        <v>44</v>
      </c>
      <c r="B49" s="368" t="s">
        <v>81</v>
      </c>
      <c r="C49" s="460">
        <v>52</v>
      </c>
      <c r="D49" s="460">
        <v>23</v>
      </c>
      <c r="E49" s="460">
        <v>26</v>
      </c>
      <c r="F49" s="460">
        <v>20</v>
      </c>
      <c r="G49" s="460">
        <v>4</v>
      </c>
      <c r="H49" s="460">
        <v>3</v>
      </c>
      <c r="I49" s="460">
        <v>127</v>
      </c>
    </row>
    <row r="50" spans="1:9" x14ac:dyDescent="0.25">
      <c r="A50" s="459">
        <v>45</v>
      </c>
      <c r="B50" s="368" t="s">
        <v>91</v>
      </c>
      <c r="C50" s="460">
        <v>101</v>
      </c>
      <c r="D50" s="460">
        <v>9</v>
      </c>
      <c r="E50" s="460" t="s">
        <v>521</v>
      </c>
      <c r="F50" s="460">
        <v>9</v>
      </c>
      <c r="G50" s="460" t="s">
        <v>521</v>
      </c>
      <c r="H50" s="460" t="s">
        <v>521</v>
      </c>
      <c r="I50" s="460">
        <v>121</v>
      </c>
    </row>
    <row r="51" spans="1:9" x14ac:dyDescent="0.25">
      <c r="A51" s="459">
        <v>46</v>
      </c>
      <c r="B51" s="368" t="s">
        <v>156</v>
      </c>
      <c r="C51" s="460" t="s">
        <v>521</v>
      </c>
      <c r="D51" s="460" t="s">
        <v>521</v>
      </c>
      <c r="E51" s="460">
        <v>4</v>
      </c>
      <c r="F51" s="460">
        <v>88</v>
      </c>
      <c r="G51" s="460">
        <v>20</v>
      </c>
      <c r="H51" s="460">
        <v>3</v>
      </c>
      <c r="I51" s="460">
        <v>117</v>
      </c>
    </row>
    <row r="52" spans="1:9" x14ac:dyDescent="0.25">
      <c r="A52" s="459">
        <v>47</v>
      </c>
      <c r="B52" s="368" t="s">
        <v>73</v>
      </c>
      <c r="C52" s="460">
        <v>49</v>
      </c>
      <c r="D52" s="460">
        <v>13</v>
      </c>
      <c r="E52" s="460">
        <v>6</v>
      </c>
      <c r="F52" s="460">
        <v>19</v>
      </c>
      <c r="G52" s="460">
        <v>3</v>
      </c>
      <c r="H52" s="460">
        <v>5</v>
      </c>
      <c r="I52" s="460">
        <v>101</v>
      </c>
    </row>
    <row r="53" spans="1:9" x14ac:dyDescent="0.25">
      <c r="A53" s="459">
        <v>48</v>
      </c>
      <c r="B53" s="368" t="s">
        <v>78</v>
      </c>
      <c r="C53" s="378">
        <v>66</v>
      </c>
      <c r="D53" s="378">
        <v>9</v>
      </c>
      <c r="E53" s="378">
        <v>9</v>
      </c>
      <c r="F53" s="378">
        <v>7</v>
      </c>
      <c r="G53" s="460" t="s">
        <v>521</v>
      </c>
      <c r="H53" s="378">
        <v>5</v>
      </c>
      <c r="I53" s="378">
        <v>91</v>
      </c>
    </row>
    <row r="54" spans="1:9" x14ac:dyDescent="0.25">
      <c r="A54" s="459">
        <v>49</v>
      </c>
      <c r="B54" s="368" t="s">
        <v>137</v>
      </c>
      <c r="C54" s="378">
        <v>5</v>
      </c>
      <c r="D54" s="378">
        <v>9</v>
      </c>
      <c r="E54" s="378">
        <v>20</v>
      </c>
      <c r="F54" s="378">
        <v>55</v>
      </c>
      <c r="G54" s="460" t="s">
        <v>521</v>
      </c>
      <c r="H54" s="378">
        <v>6</v>
      </c>
      <c r="I54" s="378">
        <v>90</v>
      </c>
    </row>
    <row r="55" spans="1:9" x14ac:dyDescent="0.25">
      <c r="A55" s="459">
        <v>50</v>
      </c>
      <c r="B55" s="368" t="s">
        <v>88</v>
      </c>
      <c r="C55" s="378">
        <v>40</v>
      </c>
      <c r="D55" s="378">
        <v>4</v>
      </c>
      <c r="E55" s="378">
        <v>3</v>
      </c>
      <c r="F55" s="378">
        <v>35</v>
      </c>
      <c r="G55" s="460" t="s">
        <v>521</v>
      </c>
      <c r="H55" s="378">
        <v>4</v>
      </c>
      <c r="I55" s="378">
        <v>88</v>
      </c>
    </row>
    <row r="56" spans="1:9" x14ac:dyDescent="0.25">
      <c r="A56" s="459">
        <v>51</v>
      </c>
      <c r="B56" s="368" t="s">
        <v>77</v>
      </c>
      <c r="C56" s="378">
        <v>24</v>
      </c>
      <c r="D56" s="378">
        <v>5</v>
      </c>
      <c r="E56" s="378">
        <v>14</v>
      </c>
      <c r="F56" s="378">
        <v>33</v>
      </c>
      <c r="G56" s="460" t="s">
        <v>521</v>
      </c>
      <c r="H56" s="378">
        <v>10</v>
      </c>
      <c r="I56" s="378">
        <v>81</v>
      </c>
    </row>
    <row r="57" spans="1:9" x14ac:dyDescent="0.25">
      <c r="A57" s="459">
        <v>52</v>
      </c>
      <c r="B57" s="368" t="s">
        <v>100</v>
      </c>
      <c r="C57" s="378">
        <v>33</v>
      </c>
      <c r="D57" s="378">
        <v>20</v>
      </c>
      <c r="E57" s="378">
        <v>8</v>
      </c>
      <c r="F57" s="378">
        <v>23</v>
      </c>
      <c r="G57" s="460" t="s">
        <v>521</v>
      </c>
      <c r="H57" s="378">
        <v>3</v>
      </c>
      <c r="I57" s="378">
        <v>77</v>
      </c>
    </row>
    <row r="58" spans="1:9" x14ac:dyDescent="0.25">
      <c r="A58" s="459">
        <v>53</v>
      </c>
      <c r="B58" s="368" t="s">
        <v>65</v>
      </c>
      <c r="C58" s="378">
        <v>18</v>
      </c>
      <c r="D58" s="378">
        <v>13</v>
      </c>
      <c r="E58" s="378">
        <v>13</v>
      </c>
      <c r="F58" s="378">
        <v>21</v>
      </c>
      <c r="G58" s="460" t="s">
        <v>521</v>
      </c>
      <c r="H58" s="378">
        <v>13</v>
      </c>
      <c r="I58" s="378">
        <v>76</v>
      </c>
    </row>
    <row r="59" spans="1:9" x14ac:dyDescent="0.25">
      <c r="A59" s="459">
        <v>54</v>
      </c>
      <c r="B59" s="368" t="s">
        <v>24</v>
      </c>
      <c r="C59" s="378">
        <v>21</v>
      </c>
      <c r="D59" s="378">
        <v>6</v>
      </c>
      <c r="E59" s="378">
        <v>13</v>
      </c>
      <c r="F59" s="378">
        <v>27</v>
      </c>
      <c r="G59" s="460" t="s">
        <v>521</v>
      </c>
      <c r="H59" s="460" t="s">
        <v>521</v>
      </c>
      <c r="I59" s="378">
        <v>72</v>
      </c>
    </row>
    <row r="60" spans="1:9" x14ac:dyDescent="0.25">
      <c r="A60" s="459">
        <v>55</v>
      </c>
      <c r="B60" s="368" t="s">
        <v>181</v>
      </c>
      <c r="C60" s="378">
        <v>13</v>
      </c>
      <c r="D60" s="378">
        <v>0</v>
      </c>
      <c r="E60" s="378">
        <v>9</v>
      </c>
      <c r="F60" s="378">
        <v>42</v>
      </c>
      <c r="G60" s="460" t="s">
        <v>521</v>
      </c>
      <c r="H60" s="378">
        <v>3</v>
      </c>
      <c r="I60" s="378">
        <v>70</v>
      </c>
    </row>
    <row r="61" spans="1:9" x14ac:dyDescent="0.25">
      <c r="A61" s="459">
        <v>56</v>
      </c>
      <c r="B61" s="368" t="s">
        <v>99</v>
      </c>
      <c r="C61" s="378">
        <v>4</v>
      </c>
      <c r="D61" s="378">
        <v>0</v>
      </c>
      <c r="E61" s="378">
        <v>0</v>
      </c>
      <c r="F61" s="378">
        <v>64</v>
      </c>
      <c r="G61" s="378">
        <v>4</v>
      </c>
      <c r="H61" s="378">
        <v>0</v>
      </c>
      <c r="I61" s="378">
        <v>66</v>
      </c>
    </row>
    <row r="62" spans="1:9" x14ac:dyDescent="0.25">
      <c r="A62" s="459">
        <v>57</v>
      </c>
      <c r="B62" s="368" t="s">
        <v>79</v>
      </c>
      <c r="C62" s="378">
        <v>17</v>
      </c>
      <c r="D62" s="378">
        <v>6</v>
      </c>
      <c r="E62" s="378">
        <v>9</v>
      </c>
      <c r="F62" s="378">
        <v>26</v>
      </c>
      <c r="G62" s="378">
        <v>5</v>
      </c>
      <c r="H62" s="378">
        <v>5</v>
      </c>
      <c r="I62" s="378">
        <v>65</v>
      </c>
    </row>
    <row r="63" spans="1:9" ht="25.5" x14ac:dyDescent="0.25">
      <c r="A63" s="459">
        <v>58</v>
      </c>
      <c r="B63" s="368" t="s">
        <v>82</v>
      </c>
      <c r="C63" s="378">
        <v>17</v>
      </c>
      <c r="D63" s="460" t="s">
        <v>521</v>
      </c>
      <c r="E63" s="378">
        <v>3</v>
      </c>
      <c r="F63" s="378">
        <v>42</v>
      </c>
      <c r="G63" s="460" t="s">
        <v>521</v>
      </c>
      <c r="H63" s="460" t="s">
        <v>521</v>
      </c>
      <c r="I63" s="378">
        <v>64</v>
      </c>
    </row>
    <row r="64" spans="1:9" x14ac:dyDescent="0.25">
      <c r="A64" s="459">
        <v>59</v>
      </c>
      <c r="B64" s="368" t="s">
        <v>160</v>
      </c>
      <c r="C64" s="460" t="s">
        <v>521</v>
      </c>
      <c r="D64" s="460" t="s">
        <v>521</v>
      </c>
      <c r="E64" s="378">
        <v>25</v>
      </c>
      <c r="F64" s="378">
        <v>34</v>
      </c>
      <c r="G64" s="460" t="s">
        <v>521</v>
      </c>
      <c r="H64" s="460" t="s">
        <v>521</v>
      </c>
      <c r="I64" s="378">
        <v>63</v>
      </c>
    </row>
    <row r="65" spans="1:9" x14ac:dyDescent="0.25">
      <c r="A65" s="459">
        <v>60</v>
      </c>
      <c r="B65" s="368" t="s">
        <v>0</v>
      </c>
      <c r="C65" s="460" t="s">
        <v>521</v>
      </c>
      <c r="D65" s="460" t="s">
        <v>521</v>
      </c>
      <c r="E65" s="378">
        <v>11</v>
      </c>
      <c r="F65" s="378">
        <v>50</v>
      </c>
      <c r="G65" s="460" t="s">
        <v>521</v>
      </c>
      <c r="H65" s="460" t="s">
        <v>521</v>
      </c>
      <c r="I65" s="378">
        <v>61</v>
      </c>
    </row>
    <row r="66" spans="1:9" x14ac:dyDescent="0.25">
      <c r="A66" s="459">
        <v>61</v>
      </c>
      <c r="B66" s="368" t="s">
        <v>103</v>
      </c>
      <c r="C66" s="460" t="s">
        <v>521</v>
      </c>
      <c r="D66" s="378">
        <v>9</v>
      </c>
      <c r="E66" s="378">
        <v>11</v>
      </c>
      <c r="F66" s="378">
        <v>37</v>
      </c>
      <c r="G66" s="378">
        <v>3</v>
      </c>
      <c r="H66" s="460" t="s">
        <v>521</v>
      </c>
      <c r="I66" s="378">
        <v>60</v>
      </c>
    </row>
    <row r="67" spans="1:9" x14ac:dyDescent="0.25">
      <c r="A67" s="459">
        <v>62</v>
      </c>
      <c r="B67" s="368" t="s">
        <v>7</v>
      </c>
      <c r="C67" s="378">
        <v>14</v>
      </c>
      <c r="D67" s="378">
        <v>10</v>
      </c>
      <c r="E67" s="378">
        <v>4</v>
      </c>
      <c r="F67" s="378">
        <v>23</v>
      </c>
      <c r="G67" s="378">
        <v>3</v>
      </c>
      <c r="H67" s="460" t="s">
        <v>521</v>
      </c>
      <c r="I67" s="378">
        <v>58</v>
      </c>
    </row>
    <row r="68" spans="1:9" x14ac:dyDescent="0.25">
      <c r="A68" s="459">
        <v>63</v>
      </c>
      <c r="B68" s="368" t="s">
        <v>121</v>
      </c>
      <c r="C68" s="378">
        <v>0</v>
      </c>
      <c r="D68" s="378">
        <v>4</v>
      </c>
      <c r="E68" s="378">
        <v>3</v>
      </c>
      <c r="F68" s="378">
        <v>36</v>
      </c>
      <c r="G68" s="378">
        <v>10</v>
      </c>
      <c r="H68" s="378" t="s">
        <v>521</v>
      </c>
      <c r="I68" s="378">
        <v>57</v>
      </c>
    </row>
    <row r="69" spans="1:9" x14ac:dyDescent="0.25">
      <c r="A69" s="459">
        <v>64</v>
      </c>
      <c r="B69" s="368" t="s">
        <v>138</v>
      </c>
      <c r="C69" s="378">
        <v>10</v>
      </c>
      <c r="D69" s="378">
        <v>4</v>
      </c>
      <c r="E69" s="378">
        <v>5</v>
      </c>
      <c r="F69" s="378">
        <v>37</v>
      </c>
      <c r="G69" s="378" t="s">
        <v>521</v>
      </c>
      <c r="H69" s="378" t="s">
        <v>521</v>
      </c>
      <c r="I69" s="378">
        <v>55</v>
      </c>
    </row>
    <row r="70" spans="1:9" x14ac:dyDescent="0.25">
      <c r="A70" s="459">
        <v>65</v>
      </c>
      <c r="B70" s="368" t="s">
        <v>5</v>
      </c>
      <c r="C70" s="378">
        <v>22</v>
      </c>
      <c r="D70" s="378">
        <v>12</v>
      </c>
      <c r="E70" s="378">
        <v>4</v>
      </c>
      <c r="F70" s="378">
        <v>15</v>
      </c>
      <c r="G70" s="378">
        <v>4</v>
      </c>
      <c r="H70" s="378" t="s">
        <v>521</v>
      </c>
      <c r="I70" s="378">
        <v>54</v>
      </c>
    </row>
    <row r="71" spans="1:9" x14ac:dyDescent="0.25">
      <c r="A71" s="459">
        <v>66</v>
      </c>
      <c r="B71" s="368" t="s">
        <v>74</v>
      </c>
      <c r="C71" s="378">
        <v>39</v>
      </c>
      <c r="D71" s="378">
        <v>3</v>
      </c>
      <c r="E71" s="378" t="s">
        <v>521</v>
      </c>
      <c r="F71" s="378">
        <v>9</v>
      </c>
      <c r="G71" s="378" t="s">
        <v>521</v>
      </c>
      <c r="H71" s="378">
        <v>4</v>
      </c>
      <c r="I71" s="378">
        <v>54</v>
      </c>
    </row>
    <row r="72" spans="1:9" x14ac:dyDescent="0.25">
      <c r="A72" s="459">
        <v>67</v>
      </c>
      <c r="B72" s="368" t="s">
        <v>21</v>
      </c>
      <c r="C72" s="378">
        <v>14</v>
      </c>
      <c r="D72" s="378" t="s">
        <v>521</v>
      </c>
      <c r="E72" s="378">
        <v>7</v>
      </c>
      <c r="F72" s="378">
        <v>19</v>
      </c>
      <c r="G72" s="378" t="s">
        <v>521</v>
      </c>
      <c r="H72" s="378">
        <v>4</v>
      </c>
      <c r="I72" s="378">
        <v>53</v>
      </c>
    </row>
    <row r="73" spans="1:9" x14ac:dyDescent="0.25">
      <c r="A73" s="459">
        <v>68</v>
      </c>
      <c r="B73" s="368" t="s">
        <v>1056</v>
      </c>
      <c r="C73" s="378">
        <v>37</v>
      </c>
      <c r="D73" s="378">
        <v>8</v>
      </c>
      <c r="E73" s="378" t="s">
        <v>521</v>
      </c>
      <c r="F73" s="378" t="s">
        <v>521</v>
      </c>
      <c r="G73" s="378" t="s">
        <v>521</v>
      </c>
      <c r="H73" s="378" t="s">
        <v>521</v>
      </c>
      <c r="I73" s="378">
        <v>53</v>
      </c>
    </row>
    <row r="74" spans="1:9" x14ac:dyDescent="0.25">
      <c r="A74" s="459">
        <v>69</v>
      </c>
      <c r="B74" s="368" t="s">
        <v>180</v>
      </c>
      <c r="C74" s="378">
        <v>6</v>
      </c>
      <c r="D74" s="378" t="s">
        <v>521</v>
      </c>
      <c r="E74" s="378">
        <v>10</v>
      </c>
      <c r="F74" s="378">
        <v>39</v>
      </c>
      <c r="G74" s="378" t="s">
        <v>521</v>
      </c>
      <c r="H74" s="378">
        <v>5</v>
      </c>
      <c r="I74" s="378">
        <v>52</v>
      </c>
    </row>
    <row r="75" spans="1:9" x14ac:dyDescent="0.25">
      <c r="A75" s="459">
        <v>70</v>
      </c>
      <c r="B75" s="368" t="s">
        <v>63</v>
      </c>
      <c r="C75" s="378">
        <v>8</v>
      </c>
      <c r="D75" s="378">
        <v>10</v>
      </c>
      <c r="E75" s="378">
        <v>9</v>
      </c>
      <c r="F75" s="378">
        <v>15</v>
      </c>
      <c r="G75" s="378">
        <v>3</v>
      </c>
      <c r="H75" s="378" t="s">
        <v>521</v>
      </c>
      <c r="I75" s="378">
        <v>50</v>
      </c>
    </row>
    <row r="76" spans="1:9" x14ac:dyDescent="0.25">
      <c r="A76" s="459">
        <v>71</v>
      </c>
      <c r="B76" s="368" t="s">
        <v>155</v>
      </c>
      <c r="C76" s="378" t="s">
        <v>521</v>
      </c>
      <c r="D76" s="378" t="s">
        <v>521</v>
      </c>
      <c r="E76" s="378">
        <v>3</v>
      </c>
      <c r="F76" s="378">
        <v>42</v>
      </c>
      <c r="G76" s="378" t="s">
        <v>521</v>
      </c>
      <c r="H76" s="378" t="s">
        <v>521</v>
      </c>
      <c r="I76" s="378">
        <v>46</v>
      </c>
    </row>
    <row r="77" spans="1:9" x14ac:dyDescent="0.25">
      <c r="A77" s="459">
        <v>72</v>
      </c>
      <c r="B77" s="368" t="s">
        <v>71</v>
      </c>
      <c r="C77" s="378">
        <v>10</v>
      </c>
      <c r="D77" s="378">
        <v>6</v>
      </c>
      <c r="E77" s="378">
        <v>11</v>
      </c>
      <c r="F77" s="378">
        <v>11</v>
      </c>
      <c r="G77" s="378" t="s">
        <v>521</v>
      </c>
      <c r="H77" s="378">
        <v>7</v>
      </c>
      <c r="I77" s="378">
        <v>44</v>
      </c>
    </row>
    <row r="78" spans="1:9" x14ac:dyDescent="0.25">
      <c r="A78" s="459">
        <v>73</v>
      </c>
      <c r="B78" s="368" t="s">
        <v>16</v>
      </c>
      <c r="C78" s="378" t="s">
        <v>521</v>
      </c>
      <c r="D78" s="378" t="s">
        <v>521</v>
      </c>
      <c r="E78" s="378">
        <v>12</v>
      </c>
      <c r="F78" s="378">
        <v>27</v>
      </c>
      <c r="G78" s="378" t="s">
        <v>521</v>
      </c>
      <c r="H78" s="378" t="s">
        <v>521</v>
      </c>
      <c r="I78" s="378">
        <v>43</v>
      </c>
    </row>
    <row r="79" spans="1:9" x14ac:dyDescent="0.25">
      <c r="A79" s="459">
        <v>74</v>
      </c>
      <c r="B79" s="368" t="s">
        <v>40</v>
      </c>
      <c r="C79" s="378">
        <v>8</v>
      </c>
      <c r="D79" s="378">
        <v>5</v>
      </c>
      <c r="E79" s="378">
        <v>3</v>
      </c>
      <c r="F79" s="378">
        <v>20</v>
      </c>
      <c r="G79" s="378" t="s">
        <v>521</v>
      </c>
      <c r="H79" s="378">
        <v>4</v>
      </c>
      <c r="I79" s="378">
        <v>43</v>
      </c>
    </row>
    <row r="80" spans="1:9" x14ac:dyDescent="0.25">
      <c r="A80" s="459">
        <v>75</v>
      </c>
      <c r="B80" s="368" t="s">
        <v>6</v>
      </c>
      <c r="C80" s="378">
        <v>35</v>
      </c>
      <c r="D80" s="378" t="s">
        <v>521</v>
      </c>
      <c r="E80" s="378">
        <v>4</v>
      </c>
      <c r="F80" s="378" t="s">
        <v>521</v>
      </c>
      <c r="G80" s="378" t="s">
        <v>521</v>
      </c>
      <c r="H80" s="378">
        <v>4</v>
      </c>
      <c r="I80" s="378">
        <v>43</v>
      </c>
    </row>
    <row r="81" spans="1:9" x14ac:dyDescent="0.25">
      <c r="A81" s="459">
        <v>76</v>
      </c>
      <c r="B81" s="368" t="s">
        <v>135</v>
      </c>
      <c r="C81" s="378">
        <v>22</v>
      </c>
      <c r="D81" s="378">
        <v>4</v>
      </c>
      <c r="E81" s="378">
        <v>3</v>
      </c>
      <c r="F81" s="378">
        <v>11</v>
      </c>
      <c r="G81" s="378" t="s">
        <v>521</v>
      </c>
      <c r="H81" s="378" t="s">
        <v>521</v>
      </c>
      <c r="I81" s="378">
        <v>42</v>
      </c>
    </row>
    <row r="82" spans="1:9" x14ac:dyDescent="0.25">
      <c r="A82" s="459">
        <v>77</v>
      </c>
      <c r="B82" s="368" t="s">
        <v>119</v>
      </c>
      <c r="C82" s="378" t="s">
        <v>521</v>
      </c>
      <c r="D82" s="378" t="s">
        <v>521</v>
      </c>
      <c r="E82" s="378">
        <v>3</v>
      </c>
      <c r="F82" s="378">
        <v>37</v>
      </c>
      <c r="G82" s="378">
        <v>5</v>
      </c>
      <c r="H82" s="378" t="s">
        <v>521</v>
      </c>
      <c r="I82" s="378">
        <v>42</v>
      </c>
    </row>
    <row r="83" spans="1:9" x14ac:dyDescent="0.25">
      <c r="A83" s="459">
        <v>78</v>
      </c>
      <c r="B83" s="368" t="s">
        <v>2</v>
      </c>
      <c r="C83" s="378">
        <v>9</v>
      </c>
      <c r="D83" s="378" t="s">
        <v>521</v>
      </c>
      <c r="E83" s="378">
        <v>23</v>
      </c>
      <c r="F83" s="378">
        <v>3</v>
      </c>
      <c r="G83" s="378" t="s">
        <v>521</v>
      </c>
      <c r="H83" s="378" t="s">
        <v>521</v>
      </c>
      <c r="I83" s="378">
        <v>42</v>
      </c>
    </row>
    <row r="84" spans="1:9" x14ac:dyDescent="0.25">
      <c r="A84" s="459">
        <v>79</v>
      </c>
      <c r="B84" s="368" t="s">
        <v>123</v>
      </c>
      <c r="C84" s="378">
        <v>22</v>
      </c>
      <c r="D84" s="378" t="s">
        <v>521</v>
      </c>
      <c r="E84" s="378" t="s">
        <v>521</v>
      </c>
      <c r="F84" s="378">
        <v>7</v>
      </c>
      <c r="G84" s="378" t="s">
        <v>521</v>
      </c>
      <c r="H84" s="378">
        <v>4</v>
      </c>
      <c r="I84" s="378">
        <v>39</v>
      </c>
    </row>
    <row r="85" spans="1:9" x14ac:dyDescent="0.25">
      <c r="A85" s="459">
        <v>80</v>
      </c>
      <c r="B85" s="368" t="s">
        <v>93</v>
      </c>
      <c r="C85" s="378">
        <v>9</v>
      </c>
      <c r="D85" s="378">
        <v>5</v>
      </c>
      <c r="E85" s="378">
        <v>4</v>
      </c>
      <c r="F85" s="378" t="s">
        <v>1084</v>
      </c>
      <c r="G85" s="378">
        <v>5</v>
      </c>
      <c r="H85" s="378" t="s">
        <v>521</v>
      </c>
      <c r="I85" s="378">
        <v>39</v>
      </c>
    </row>
    <row r="86" spans="1:9" x14ac:dyDescent="0.25">
      <c r="A86" s="459">
        <v>81</v>
      </c>
      <c r="B86" s="368" t="s">
        <v>61</v>
      </c>
      <c r="C86" s="378">
        <v>7</v>
      </c>
      <c r="D86" s="378">
        <v>4</v>
      </c>
      <c r="E86" s="378">
        <v>13</v>
      </c>
      <c r="F86" s="378">
        <v>16</v>
      </c>
      <c r="G86" s="378" t="s">
        <v>521</v>
      </c>
      <c r="H86" s="378" t="s">
        <v>521</v>
      </c>
      <c r="I86" s="378">
        <v>39</v>
      </c>
    </row>
    <row r="87" spans="1:9" x14ac:dyDescent="0.25">
      <c r="A87" s="459">
        <v>82</v>
      </c>
      <c r="B87" s="368" t="s">
        <v>158</v>
      </c>
      <c r="C87" s="378" t="s">
        <v>521</v>
      </c>
      <c r="D87" s="378" t="s">
        <v>521</v>
      </c>
      <c r="E87" s="378">
        <v>3</v>
      </c>
      <c r="F87" s="378">
        <v>27</v>
      </c>
      <c r="G87" s="378" t="s">
        <v>521</v>
      </c>
      <c r="H87" s="378" t="s">
        <v>521</v>
      </c>
      <c r="I87" s="378">
        <v>38</v>
      </c>
    </row>
    <row r="88" spans="1:9" x14ac:dyDescent="0.25">
      <c r="A88" s="459">
        <v>83</v>
      </c>
      <c r="B88" s="368" t="s">
        <v>23</v>
      </c>
      <c r="C88" s="378">
        <v>32</v>
      </c>
      <c r="D88" s="378" t="s">
        <v>521</v>
      </c>
      <c r="E88" s="378" t="s">
        <v>521</v>
      </c>
      <c r="F88" s="378" t="s">
        <v>521</v>
      </c>
      <c r="G88" s="378" t="s">
        <v>521</v>
      </c>
      <c r="H88" s="378" t="s">
        <v>521</v>
      </c>
      <c r="I88" s="378">
        <v>38</v>
      </c>
    </row>
    <row r="89" spans="1:9" x14ac:dyDescent="0.25">
      <c r="A89" s="459">
        <v>84</v>
      </c>
      <c r="B89" s="368" t="s">
        <v>116</v>
      </c>
      <c r="C89" s="378" t="s">
        <v>521</v>
      </c>
      <c r="D89" s="378" t="s">
        <v>521</v>
      </c>
      <c r="E89" s="378">
        <v>5</v>
      </c>
      <c r="F89" s="378">
        <v>28</v>
      </c>
      <c r="G89" s="378" t="s">
        <v>521</v>
      </c>
      <c r="H89" s="378">
        <v>4</v>
      </c>
      <c r="I89" s="378">
        <v>36</v>
      </c>
    </row>
    <row r="90" spans="1:9" x14ac:dyDescent="0.25">
      <c r="A90" s="459">
        <v>85</v>
      </c>
      <c r="B90" s="368" t="s">
        <v>171</v>
      </c>
      <c r="C90" s="378">
        <v>4</v>
      </c>
      <c r="D90" s="378" t="s">
        <v>521</v>
      </c>
      <c r="E90" s="378" t="s">
        <v>521</v>
      </c>
      <c r="F90" s="378">
        <v>24</v>
      </c>
      <c r="G90" s="378" t="s">
        <v>521</v>
      </c>
      <c r="H90" s="378" t="s">
        <v>521</v>
      </c>
      <c r="I90" s="378">
        <v>35</v>
      </c>
    </row>
    <row r="91" spans="1:9" x14ac:dyDescent="0.25">
      <c r="A91" s="459">
        <v>86</v>
      </c>
      <c r="B91" s="368" t="s">
        <v>105</v>
      </c>
      <c r="C91" s="378" t="s">
        <v>521</v>
      </c>
      <c r="D91" s="378" t="s">
        <v>521</v>
      </c>
      <c r="E91" s="378">
        <v>11</v>
      </c>
      <c r="F91" s="378">
        <v>16</v>
      </c>
      <c r="G91" s="378">
        <v>4</v>
      </c>
      <c r="H91" s="378" t="s">
        <v>521</v>
      </c>
      <c r="I91" s="378">
        <v>35</v>
      </c>
    </row>
    <row r="92" spans="1:9" x14ac:dyDescent="0.25">
      <c r="A92" s="459">
        <v>87</v>
      </c>
      <c r="B92" s="368" t="s">
        <v>176</v>
      </c>
      <c r="C92" s="378">
        <v>12</v>
      </c>
      <c r="D92" s="378">
        <v>9</v>
      </c>
      <c r="E92" s="378">
        <v>4</v>
      </c>
      <c r="F92" s="378">
        <v>13</v>
      </c>
      <c r="G92" s="378" t="s">
        <v>521</v>
      </c>
      <c r="H92" s="378" t="s">
        <v>521</v>
      </c>
      <c r="I92" s="378">
        <v>34</v>
      </c>
    </row>
    <row r="93" spans="1:9" x14ac:dyDescent="0.25">
      <c r="A93" s="459">
        <v>88</v>
      </c>
      <c r="B93" s="368" t="s">
        <v>147</v>
      </c>
      <c r="C93" s="378" t="s">
        <v>521</v>
      </c>
      <c r="D93" s="378" t="s">
        <v>521</v>
      </c>
      <c r="E93" s="378">
        <v>3</v>
      </c>
      <c r="F93" s="378">
        <v>26</v>
      </c>
      <c r="G93" s="378" t="s">
        <v>521</v>
      </c>
      <c r="H93" s="378" t="s">
        <v>521</v>
      </c>
      <c r="I93" s="378">
        <v>34</v>
      </c>
    </row>
    <row r="94" spans="1:9" x14ac:dyDescent="0.25">
      <c r="A94" s="459">
        <v>89</v>
      </c>
      <c r="B94" s="368" t="s">
        <v>98</v>
      </c>
      <c r="C94" s="378">
        <v>11</v>
      </c>
      <c r="D94" s="378">
        <v>7</v>
      </c>
      <c r="E94" s="378">
        <v>4</v>
      </c>
      <c r="F94" s="378">
        <v>7</v>
      </c>
      <c r="G94" s="378" t="s">
        <v>521</v>
      </c>
      <c r="H94" s="378" t="s">
        <v>521</v>
      </c>
      <c r="I94" s="378">
        <v>34</v>
      </c>
    </row>
    <row r="95" spans="1:9" x14ac:dyDescent="0.25">
      <c r="A95" s="459">
        <v>90</v>
      </c>
      <c r="B95" s="368" t="s">
        <v>167</v>
      </c>
      <c r="C95" s="378" t="s">
        <v>521</v>
      </c>
      <c r="D95" s="378" t="s">
        <v>521</v>
      </c>
      <c r="E95" s="378">
        <v>20</v>
      </c>
      <c r="F95" s="378">
        <v>11</v>
      </c>
      <c r="G95" s="378" t="s">
        <v>521</v>
      </c>
      <c r="H95" s="378" t="s">
        <v>521</v>
      </c>
      <c r="I95" s="378">
        <v>31</v>
      </c>
    </row>
    <row r="96" spans="1:9" x14ac:dyDescent="0.25">
      <c r="A96" s="459">
        <v>91</v>
      </c>
      <c r="B96" s="368" t="s">
        <v>124</v>
      </c>
      <c r="C96" s="378">
        <v>4</v>
      </c>
      <c r="D96" s="378">
        <v>16</v>
      </c>
      <c r="E96" s="378">
        <v>5</v>
      </c>
      <c r="F96" s="378">
        <v>6</v>
      </c>
      <c r="G96" s="378" t="s">
        <v>521</v>
      </c>
      <c r="H96" s="378" t="s">
        <v>521</v>
      </c>
      <c r="I96" s="378">
        <v>31</v>
      </c>
    </row>
    <row r="97" spans="1:9" x14ac:dyDescent="0.25">
      <c r="A97" s="459">
        <v>92</v>
      </c>
      <c r="B97" s="368" t="s">
        <v>1057</v>
      </c>
      <c r="C97" s="378">
        <v>14</v>
      </c>
      <c r="D97" s="378">
        <v>12</v>
      </c>
      <c r="E97" s="378">
        <v>3</v>
      </c>
      <c r="F97" s="378" t="s">
        <v>521</v>
      </c>
      <c r="G97" s="378" t="s">
        <v>521</v>
      </c>
      <c r="H97" s="378" t="s">
        <v>521</v>
      </c>
      <c r="I97" s="378">
        <v>30</v>
      </c>
    </row>
    <row r="98" spans="1:9" x14ac:dyDescent="0.25">
      <c r="A98" s="459">
        <v>93</v>
      </c>
      <c r="B98" s="368" t="s">
        <v>179</v>
      </c>
      <c r="C98" s="378">
        <v>3</v>
      </c>
      <c r="D98" s="378" t="s">
        <v>521</v>
      </c>
      <c r="E98" s="378" t="s">
        <v>521</v>
      </c>
      <c r="F98" s="378">
        <v>24</v>
      </c>
      <c r="G98" s="378" t="s">
        <v>521</v>
      </c>
      <c r="H98" s="378" t="s">
        <v>521</v>
      </c>
      <c r="I98" s="378">
        <v>28</v>
      </c>
    </row>
    <row r="99" spans="1:9" x14ac:dyDescent="0.25">
      <c r="A99" s="459">
        <v>94</v>
      </c>
      <c r="B99" s="368" t="s">
        <v>142</v>
      </c>
      <c r="C99" s="378" t="s">
        <v>521</v>
      </c>
      <c r="D99" s="378">
        <v>7</v>
      </c>
      <c r="E99" s="378">
        <v>8</v>
      </c>
      <c r="F99" s="378">
        <v>16</v>
      </c>
      <c r="G99" s="378" t="s">
        <v>521</v>
      </c>
      <c r="H99" s="378" t="s">
        <v>521</v>
      </c>
      <c r="I99" s="378">
        <v>27</v>
      </c>
    </row>
    <row r="100" spans="1:9" x14ac:dyDescent="0.25">
      <c r="A100" s="459">
        <v>95</v>
      </c>
      <c r="B100" s="368" t="s">
        <v>96</v>
      </c>
      <c r="C100" s="378">
        <v>10</v>
      </c>
      <c r="D100" s="378">
        <v>4</v>
      </c>
      <c r="E100" s="378">
        <v>4</v>
      </c>
      <c r="F100" s="378">
        <v>3</v>
      </c>
      <c r="G100" s="378">
        <v>4</v>
      </c>
      <c r="H100" s="378" t="s">
        <v>521</v>
      </c>
      <c r="I100" s="378">
        <v>27</v>
      </c>
    </row>
    <row r="101" spans="1:9" ht="25.5" x14ac:dyDescent="0.25">
      <c r="A101" s="459">
        <v>96</v>
      </c>
      <c r="B101" s="368" t="s">
        <v>1058</v>
      </c>
      <c r="C101" s="378">
        <v>16</v>
      </c>
      <c r="D101" s="378">
        <v>8</v>
      </c>
      <c r="E101" s="378" t="s">
        <v>521</v>
      </c>
      <c r="F101" s="378">
        <v>4</v>
      </c>
      <c r="G101" s="378" t="s">
        <v>521</v>
      </c>
      <c r="H101" s="378" t="s">
        <v>521</v>
      </c>
      <c r="I101" s="378">
        <v>26</v>
      </c>
    </row>
    <row r="102" spans="1:9" x14ac:dyDescent="0.25">
      <c r="A102" s="459">
        <v>97</v>
      </c>
      <c r="B102" s="368" t="s">
        <v>76</v>
      </c>
      <c r="C102" s="378">
        <v>13</v>
      </c>
      <c r="D102" s="378">
        <v>5</v>
      </c>
      <c r="E102" s="378" t="s">
        <v>521</v>
      </c>
      <c r="F102" s="378">
        <v>11</v>
      </c>
      <c r="G102" s="378" t="s">
        <v>521</v>
      </c>
      <c r="H102" s="378" t="s">
        <v>521</v>
      </c>
      <c r="I102" s="378">
        <v>26</v>
      </c>
    </row>
    <row r="103" spans="1:9" x14ac:dyDescent="0.25">
      <c r="A103" s="459">
        <v>98</v>
      </c>
      <c r="B103" s="368" t="s">
        <v>165</v>
      </c>
      <c r="C103" s="378" t="s">
        <v>521</v>
      </c>
      <c r="D103" s="378" t="s">
        <v>521</v>
      </c>
      <c r="E103" s="378">
        <v>9</v>
      </c>
      <c r="F103" s="378">
        <v>12</v>
      </c>
      <c r="G103" s="378" t="s">
        <v>521</v>
      </c>
      <c r="H103" s="378" t="s">
        <v>521</v>
      </c>
      <c r="I103" s="378">
        <v>24</v>
      </c>
    </row>
    <row r="104" spans="1:9" x14ac:dyDescent="0.25">
      <c r="A104" s="459">
        <v>99</v>
      </c>
      <c r="B104" s="368" t="s">
        <v>177</v>
      </c>
      <c r="C104" s="378" t="s">
        <v>521</v>
      </c>
      <c r="D104" s="378" t="s">
        <v>521</v>
      </c>
      <c r="E104" s="378">
        <v>6</v>
      </c>
      <c r="F104" s="378">
        <v>21</v>
      </c>
      <c r="G104" s="378" t="s">
        <v>521</v>
      </c>
      <c r="H104" s="378" t="s">
        <v>521</v>
      </c>
      <c r="I104" s="378">
        <v>24</v>
      </c>
    </row>
    <row r="105" spans="1:9" x14ac:dyDescent="0.25">
      <c r="A105" s="459">
        <v>100</v>
      </c>
      <c r="B105" s="368" t="s">
        <v>129</v>
      </c>
      <c r="C105" s="378" t="s">
        <v>521</v>
      </c>
      <c r="D105" s="378" t="s">
        <v>521</v>
      </c>
      <c r="E105" s="378" t="s">
        <v>521</v>
      </c>
      <c r="F105" s="378">
        <v>25</v>
      </c>
      <c r="G105" s="378" t="s">
        <v>521</v>
      </c>
      <c r="H105" s="378" t="s">
        <v>521</v>
      </c>
      <c r="I105" s="378">
        <v>24</v>
      </c>
    </row>
    <row r="106" spans="1:9" x14ac:dyDescent="0.25">
      <c r="A106" s="459">
        <v>101</v>
      </c>
      <c r="B106" s="368" t="s">
        <v>114</v>
      </c>
      <c r="C106" s="378">
        <v>3</v>
      </c>
      <c r="D106" s="378" t="s">
        <v>521</v>
      </c>
      <c r="E106" s="378" t="s">
        <v>521</v>
      </c>
      <c r="F106" s="378">
        <v>7</v>
      </c>
      <c r="G106" s="378" t="s">
        <v>521</v>
      </c>
      <c r="H106" s="378" t="s">
        <v>521</v>
      </c>
      <c r="I106" s="378">
        <v>23</v>
      </c>
    </row>
    <row r="107" spans="1:9" x14ac:dyDescent="0.25">
      <c r="A107" s="459">
        <v>102</v>
      </c>
      <c r="B107" s="368" t="s">
        <v>152</v>
      </c>
      <c r="C107" s="378">
        <v>6</v>
      </c>
      <c r="D107" s="378" t="s">
        <v>521</v>
      </c>
      <c r="E107" s="378" t="s">
        <v>521</v>
      </c>
      <c r="F107" s="378">
        <v>9</v>
      </c>
      <c r="G107" s="378" t="s">
        <v>521</v>
      </c>
      <c r="H107" s="378" t="s">
        <v>521</v>
      </c>
      <c r="I107" s="378">
        <v>22</v>
      </c>
    </row>
    <row r="108" spans="1:9" x14ac:dyDescent="0.25">
      <c r="A108" s="459">
        <v>103</v>
      </c>
      <c r="B108" s="368" t="s">
        <v>144</v>
      </c>
      <c r="C108" s="378">
        <v>8</v>
      </c>
      <c r="D108" s="378" t="s">
        <v>521</v>
      </c>
      <c r="E108" s="378" t="s">
        <v>521</v>
      </c>
      <c r="F108" s="378">
        <v>13</v>
      </c>
      <c r="G108" s="378" t="s">
        <v>521</v>
      </c>
      <c r="H108" s="378" t="s">
        <v>521</v>
      </c>
      <c r="I108" s="378">
        <v>20</v>
      </c>
    </row>
    <row r="109" spans="1:9" x14ac:dyDescent="0.25">
      <c r="A109" s="459">
        <v>104</v>
      </c>
      <c r="B109" s="368" t="s">
        <v>67</v>
      </c>
      <c r="C109" s="378">
        <v>5</v>
      </c>
      <c r="D109" s="378">
        <v>4</v>
      </c>
      <c r="E109" s="378">
        <v>9</v>
      </c>
      <c r="F109" s="378" t="s">
        <v>521</v>
      </c>
      <c r="G109" s="378" t="s">
        <v>521</v>
      </c>
      <c r="H109" s="378">
        <v>6</v>
      </c>
      <c r="I109" s="378">
        <v>20</v>
      </c>
    </row>
    <row r="110" spans="1:9" x14ac:dyDescent="0.25">
      <c r="A110" s="459">
        <v>105</v>
      </c>
      <c r="B110" s="368" t="s">
        <v>166</v>
      </c>
      <c r="C110" s="378" t="s">
        <v>521</v>
      </c>
      <c r="D110" s="378" t="s">
        <v>521</v>
      </c>
      <c r="E110" s="378" t="s">
        <v>521</v>
      </c>
      <c r="F110" s="378">
        <v>18</v>
      </c>
      <c r="G110" s="378" t="s">
        <v>521</v>
      </c>
      <c r="H110" s="378" t="s">
        <v>521</v>
      </c>
      <c r="I110" s="378">
        <v>19</v>
      </c>
    </row>
    <row r="111" spans="1:9" x14ac:dyDescent="0.25">
      <c r="A111" s="459">
        <v>106</v>
      </c>
      <c r="B111" s="368" t="s">
        <v>90</v>
      </c>
      <c r="C111" s="378" t="s">
        <v>521</v>
      </c>
      <c r="D111" s="378">
        <v>4</v>
      </c>
      <c r="E111" s="378" t="s">
        <v>521</v>
      </c>
      <c r="F111" s="378">
        <v>14</v>
      </c>
      <c r="G111" s="378" t="s">
        <v>521</v>
      </c>
      <c r="H111" s="378" t="s">
        <v>521</v>
      </c>
      <c r="I111" s="378">
        <v>19</v>
      </c>
    </row>
    <row r="112" spans="1:9" x14ac:dyDescent="0.25">
      <c r="A112" s="459">
        <v>107</v>
      </c>
      <c r="B112" s="368" t="s">
        <v>94</v>
      </c>
      <c r="C112" s="378">
        <v>5</v>
      </c>
      <c r="D112" s="378" t="s">
        <v>521</v>
      </c>
      <c r="E112" s="378" t="s">
        <v>521</v>
      </c>
      <c r="F112" s="378">
        <v>4</v>
      </c>
      <c r="G112" s="378">
        <v>3</v>
      </c>
      <c r="H112" s="378" t="s">
        <v>521</v>
      </c>
      <c r="I112" s="378">
        <v>19</v>
      </c>
    </row>
    <row r="113" spans="1:9" x14ac:dyDescent="0.25">
      <c r="A113" s="459">
        <v>108</v>
      </c>
      <c r="B113" s="368" t="s">
        <v>172</v>
      </c>
      <c r="C113" s="378">
        <v>8</v>
      </c>
      <c r="D113" s="378" t="s">
        <v>521</v>
      </c>
      <c r="E113" s="378">
        <v>8</v>
      </c>
      <c r="F113" s="378">
        <v>3</v>
      </c>
      <c r="G113" s="378" t="s">
        <v>521</v>
      </c>
      <c r="H113" s="378" t="s">
        <v>521</v>
      </c>
      <c r="I113" s="378">
        <v>17</v>
      </c>
    </row>
    <row r="114" spans="1:9" x14ac:dyDescent="0.25">
      <c r="A114" s="459">
        <v>109</v>
      </c>
      <c r="B114" s="368" t="s">
        <v>72</v>
      </c>
      <c r="C114" s="378">
        <v>7</v>
      </c>
      <c r="D114" s="378">
        <v>4</v>
      </c>
      <c r="E114" s="378" t="s">
        <v>521</v>
      </c>
      <c r="F114" s="378">
        <v>11</v>
      </c>
      <c r="G114" s="378" t="s">
        <v>521</v>
      </c>
      <c r="H114" s="378" t="s">
        <v>521</v>
      </c>
      <c r="I114" s="378">
        <v>17</v>
      </c>
    </row>
    <row r="115" spans="1:9" x14ac:dyDescent="0.25">
      <c r="A115" s="459">
        <v>110</v>
      </c>
      <c r="B115" s="368" t="s">
        <v>106</v>
      </c>
      <c r="C115" s="378">
        <v>3</v>
      </c>
      <c r="D115" s="378" t="s">
        <v>521</v>
      </c>
      <c r="E115" s="378" t="s">
        <v>521</v>
      </c>
      <c r="F115" s="378">
        <v>5</v>
      </c>
      <c r="G115" s="378" t="s">
        <v>521</v>
      </c>
      <c r="H115" s="378" t="s">
        <v>521</v>
      </c>
      <c r="I115" s="378">
        <v>16</v>
      </c>
    </row>
    <row r="116" spans="1:9" x14ac:dyDescent="0.25">
      <c r="A116" s="459">
        <v>111</v>
      </c>
      <c r="B116" s="368" t="s">
        <v>141</v>
      </c>
      <c r="C116" s="378">
        <v>3</v>
      </c>
      <c r="D116" s="378">
        <v>7</v>
      </c>
      <c r="E116" s="378" t="s">
        <v>521</v>
      </c>
      <c r="F116" s="378" t="s">
        <v>521</v>
      </c>
      <c r="G116" s="378" t="s">
        <v>521</v>
      </c>
      <c r="H116" s="378" t="s">
        <v>521</v>
      </c>
      <c r="I116" s="378">
        <v>15</v>
      </c>
    </row>
    <row r="117" spans="1:9" x14ac:dyDescent="0.25">
      <c r="A117" s="459">
        <v>112</v>
      </c>
      <c r="B117" s="368" t="s">
        <v>83</v>
      </c>
      <c r="C117" s="378">
        <v>6</v>
      </c>
      <c r="D117" s="378" t="s">
        <v>521</v>
      </c>
      <c r="E117" s="378" t="s">
        <v>521</v>
      </c>
      <c r="F117" s="378" t="s">
        <v>521</v>
      </c>
      <c r="G117" s="378" t="s">
        <v>521</v>
      </c>
      <c r="H117" s="378" t="s">
        <v>521</v>
      </c>
      <c r="I117" s="378">
        <v>15</v>
      </c>
    </row>
    <row r="118" spans="1:9" x14ac:dyDescent="0.25">
      <c r="A118" s="459">
        <v>113</v>
      </c>
      <c r="B118" s="368" t="s">
        <v>145</v>
      </c>
      <c r="C118" s="378">
        <v>3</v>
      </c>
      <c r="D118" s="378">
        <v>8</v>
      </c>
      <c r="E118" s="378" t="s">
        <v>521</v>
      </c>
      <c r="F118" s="378" t="s">
        <v>521</v>
      </c>
      <c r="G118" s="378" t="s">
        <v>521</v>
      </c>
      <c r="H118" s="378" t="s">
        <v>521</v>
      </c>
      <c r="I118" s="378">
        <v>14</v>
      </c>
    </row>
    <row r="119" spans="1:9" x14ac:dyDescent="0.25">
      <c r="A119" s="459">
        <v>114</v>
      </c>
      <c r="B119" s="368" t="s">
        <v>115</v>
      </c>
      <c r="C119" s="378" t="s">
        <v>521</v>
      </c>
      <c r="D119" s="378" t="s">
        <v>521</v>
      </c>
      <c r="E119" s="378">
        <v>4</v>
      </c>
      <c r="F119" s="378">
        <v>10</v>
      </c>
      <c r="G119" s="378" t="s">
        <v>521</v>
      </c>
      <c r="H119" s="378" t="s">
        <v>521</v>
      </c>
      <c r="I119" s="378">
        <v>14</v>
      </c>
    </row>
    <row r="120" spans="1:9" x14ac:dyDescent="0.25">
      <c r="A120" s="459">
        <v>115</v>
      </c>
      <c r="B120" s="368" t="s">
        <v>159</v>
      </c>
      <c r="C120" s="378" t="s">
        <v>521</v>
      </c>
      <c r="D120" s="378" t="s">
        <v>521</v>
      </c>
      <c r="E120" s="378">
        <v>6</v>
      </c>
      <c r="F120" s="378">
        <v>3</v>
      </c>
      <c r="G120" s="378" t="s">
        <v>521</v>
      </c>
      <c r="H120" s="378" t="s">
        <v>521</v>
      </c>
      <c r="I120" s="378">
        <v>13</v>
      </c>
    </row>
    <row r="121" spans="1:9" x14ac:dyDescent="0.25">
      <c r="A121" s="459">
        <v>116</v>
      </c>
      <c r="B121" s="368" t="s">
        <v>85</v>
      </c>
      <c r="C121" s="378">
        <v>3</v>
      </c>
      <c r="D121" s="378" t="s">
        <v>521</v>
      </c>
      <c r="E121" s="378">
        <v>5</v>
      </c>
      <c r="F121" s="378">
        <v>3</v>
      </c>
      <c r="G121" s="378" t="s">
        <v>521</v>
      </c>
      <c r="H121" s="378" t="s">
        <v>521</v>
      </c>
      <c r="I121" s="378">
        <v>13</v>
      </c>
    </row>
    <row r="122" spans="1:9" x14ac:dyDescent="0.25">
      <c r="A122" s="459">
        <v>117</v>
      </c>
      <c r="B122" s="368" t="s">
        <v>131</v>
      </c>
      <c r="C122" s="378" t="s">
        <v>521</v>
      </c>
      <c r="D122" s="378" t="s">
        <v>521</v>
      </c>
      <c r="E122" s="378" t="s">
        <v>521</v>
      </c>
      <c r="F122" s="378">
        <v>8</v>
      </c>
      <c r="G122" s="378" t="s">
        <v>521</v>
      </c>
      <c r="H122" s="378" t="s">
        <v>521</v>
      </c>
      <c r="I122" s="378">
        <v>12</v>
      </c>
    </row>
    <row r="123" spans="1:9" x14ac:dyDescent="0.25">
      <c r="A123" s="459">
        <v>118</v>
      </c>
      <c r="B123" s="368" t="s">
        <v>128</v>
      </c>
      <c r="C123" s="378">
        <v>7</v>
      </c>
      <c r="D123" s="378" t="s">
        <v>521</v>
      </c>
      <c r="E123" s="378" t="s">
        <v>521</v>
      </c>
      <c r="F123" s="378">
        <v>3</v>
      </c>
      <c r="G123" s="378" t="s">
        <v>521</v>
      </c>
      <c r="H123" s="378">
        <v>3</v>
      </c>
      <c r="I123" s="378">
        <v>12</v>
      </c>
    </row>
    <row r="124" spans="1:9" x14ac:dyDescent="0.25">
      <c r="A124" s="459">
        <v>119</v>
      </c>
      <c r="B124" s="368" t="s">
        <v>139</v>
      </c>
      <c r="C124" s="378" t="s">
        <v>521</v>
      </c>
      <c r="D124" s="378" t="s">
        <v>521</v>
      </c>
      <c r="E124" s="378" t="s">
        <v>521</v>
      </c>
      <c r="F124" s="378">
        <v>7</v>
      </c>
      <c r="G124" s="378" t="s">
        <v>521</v>
      </c>
      <c r="H124" s="378" t="s">
        <v>521</v>
      </c>
      <c r="I124" s="378">
        <v>11</v>
      </c>
    </row>
    <row r="125" spans="1:9" x14ac:dyDescent="0.25">
      <c r="A125" s="459">
        <v>120</v>
      </c>
      <c r="B125" s="368" t="s">
        <v>117</v>
      </c>
      <c r="C125" s="378" t="s">
        <v>521</v>
      </c>
      <c r="D125" s="378" t="s">
        <v>521</v>
      </c>
      <c r="E125" s="378" t="s">
        <v>521</v>
      </c>
      <c r="F125" s="378">
        <v>5</v>
      </c>
      <c r="G125" s="378" t="s">
        <v>521</v>
      </c>
      <c r="H125" s="378" t="s">
        <v>521</v>
      </c>
      <c r="I125" s="378">
        <v>11</v>
      </c>
    </row>
    <row r="126" spans="1:9" x14ac:dyDescent="0.25">
      <c r="A126" s="459">
        <v>121</v>
      </c>
      <c r="B126" s="368" t="s">
        <v>104</v>
      </c>
      <c r="C126" s="378">
        <v>5</v>
      </c>
      <c r="D126" s="378" t="s">
        <v>521</v>
      </c>
      <c r="E126" s="378">
        <v>4</v>
      </c>
      <c r="F126" s="378" t="s">
        <v>521</v>
      </c>
      <c r="G126" s="378" t="s">
        <v>521</v>
      </c>
      <c r="H126" s="378" t="s">
        <v>521</v>
      </c>
      <c r="I126" s="378">
        <v>11</v>
      </c>
    </row>
    <row r="127" spans="1:9" x14ac:dyDescent="0.25">
      <c r="A127" s="459">
        <v>122</v>
      </c>
      <c r="B127" s="368" t="s">
        <v>64</v>
      </c>
      <c r="C127" s="378" t="s">
        <v>521</v>
      </c>
      <c r="D127" s="378" t="s">
        <v>521</v>
      </c>
      <c r="E127" s="378">
        <v>4</v>
      </c>
      <c r="F127" s="378">
        <v>3</v>
      </c>
      <c r="G127" s="378" t="s">
        <v>521</v>
      </c>
      <c r="H127" s="378" t="s">
        <v>521</v>
      </c>
      <c r="I127" s="378">
        <v>11</v>
      </c>
    </row>
    <row r="128" spans="1:9" x14ac:dyDescent="0.25">
      <c r="A128" s="459">
        <v>123</v>
      </c>
      <c r="B128" s="368" t="s">
        <v>143</v>
      </c>
      <c r="C128" s="378">
        <v>10</v>
      </c>
      <c r="D128" s="378" t="s">
        <v>521</v>
      </c>
      <c r="E128" s="378" t="s">
        <v>521</v>
      </c>
      <c r="F128" s="378" t="s">
        <v>521</v>
      </c>
      <c r="G128" s="378" t="s">
        <v>521</v>
      </c>
      <c r="H128" s="378" t="s">
        <v>521</v>
      </c>
      <c r="I128" s="378">
        <v>10</v>
      </c>
    </row>
    <row r="129" spans="1:9" x14ac:dyDescent="0.25">
      <c r="A129" s="459">
        <v>124</v>
      </c>
      <c r="B129" s="368" t="s">
        <v>107</v>
      </c>
      <c r="C129" s="378">
        <v>4</v>
      </c>
      <c r="D129" s="378" t="s">
        <v>521</v>
      </c>
      <c r="E129" s="378" t="s">
        <v>521</v>
      </c>
      <c r="F129" s="378">
        <v>3</v>
      </c>
      <c r="G129" s="378" t="s">
        <v>521</v>
      </c>
      <c r="H129" s="378" t="s">
        <v>521</v>
      </c>
      <c r="I129" s="378">
        <v>10</v>
      </c>
    </row>
    <row r="130" spans="1:9" x14ac:dyDescent="0.25">
      <c r="A130" s="459">
        <v>125</v>
      </c>
      <c r="B130" s="368" t="s">
        <v>102</v>
      </c>
      <c r="C130" s="378" t="s">
        <v>521</v>
      </c>
      <c r="D130" s="378" t="s">
        <v>521</v>
      </c>
      <c r="E130" s="378" t="s">
        <v>521</v>
      </c>
      <c r="F130" s="378">
        <v>8</v>
      </c>
      <c r="G130" s="378">
        <v>3</v>
      </c>
      <c r="H130" s="378" t="s">
        <v>521</v>
      </c>
      <c r="I130" s="378">
        <v>10</v>
      </c>
    </row>
    <row r="131" spans="1:9" x14ac:dyDescent="0.25">
      <c r="A131" s="459">
        <v>126</v>
      </c>
      <c r="B131" s="368" t="s">
        <v>89</v>
      </c>
      <c r="C131" s="378" t="s">
        <v>521</v>
      </c>
      <c r="D131" s="378" t="s">
        <v>521</v>
      </c>
      <c r="E131" s="378" t="s">
        <v>521</v>
      </c>
      <c r="F131" s="378">
        <v>10</v>
      </c>
      <c r="G131" s="378" t="s">
        <v>521</v>
      </c>
      <c r="H131" s="378" t="s">
        <v>521</v>
      </c>
      <c r="I131" s="378">
        <v>10</v>
      </c>
    </row>
    <row r="132" spans="1:9" x14ac:dyDescent="0.25">
      <c r="A132" s="459">
        <v>127</v>
      </c>
      <c r="B132" s="368" t="s">
        <v>154</v>
      </c>
      <c r="C132" s="378" t="s">
        <v>521</v>
      </c>
      <c r="D132" s="378" t="s">
        <v>521</v>
      </c>
      <c r="E132" s="378" t="s">
        <v>521</v>
      </c>
      <c r="F132" s="378">
        <v>7</v>
      </c>
      <c r="G132" s="378" t="s">
        <v>521</v>
      </c>
      <c r="H132" s="378" t="s">
        <v>521</v>
      </c>
      <c r="I132" s="378">
        <v>9</v>
      </c>
    </row>
    <row r="133" spans="1:9" x14ac:dyDescent="0.25">
      <c r="A133" s="459">
        <v>128</v>
      </c>
      <c r="B133" s="368" t="s">
        <v>118</v>
      </c>
      <c r="C133" s="378" t="s">
        <v>521</v>
      </c>
      <c r="D133" s="378" t="s">
        <v>521</v>
      </c>
      <c r="E133" s="378" t="s">
        <v>521</v>
      </c>
      <c r="F133" s="378">
        <v>8</v>
      </c>
      <c r="G133" s="378">
        <v>4</v>
      </c>
      <c r="H133" s="378" t="s">
        <v>521</v>
      </c>
      <c r="I133" s="378">
        <v>9</v>
      </c>
    </row>
    <row r="134" spans="1:9" x14ac:dyDescent="0.25">
      <c r="A134" s="459">
        <v>129</v>
      </c>
      <c r="B134" s="368" t="s">
        <v>101</v>
      </c>
      <c r="C134" s="378">
        <v>5</v>
      </c>
      <c r="D134" s="378" t="s">
        <v>521</v>
      </c>
      <c r="E134" s="378" t="s">
        <v>521</v>
      </c>
      <c r="F134" s="378">
        <v>3</v>
      </c>
      <c r="G134" s="378" t="s">
        <v>521</v>
      </c>
      <c r="H134" s="378" t="s">
        <v>521</v>
      </c>
      <c r="I134" s="378">
        <v>9</v>
      </c>
    </row>
    <row r="135" spans="1:9" x14ac:dyDescent="0.25">
      <c r="A135" s="459">
        <v>130</v>
      </c>
      <c r="B135" s="368" t="s">
        <v>170</v>
      </c>
      <c r="C135" s="378" t="s">
        <v>521</v>
      </c>
      <c r="D135" s="378" t="s">
        <v>521</v>
      </c>
      <c r="E135" s="378" t="s">
        <v>521</v>
      </c>
      <c r="F135" s="378">
        <v>5</v>
      </c>
      <c r="G135" s="378" t="s">
        <v>521</v>
      </c>
      <c r="H135" s="378" t="s">
        <v>521</v>
      </c>
      <c r="I135" s="378">
        <v>8</v>
      </c>
    </row>
    <row r="136" spans="1:9" x14ac:dyDescent="0.25">
      <c r="A136" s="459">
        <v>131</v>
      </c>
      <c r="B136" s="368" t="s">
        <v>175</v>
      </c>
      <c r="C136" s="378" t="s">
        <v>521</v>
      </c>
      <c r="D136" s="378" t="s">
        <v>521</v>
      </c>
      <c r="E136" s="378" t="s">
        <v>521</v>
      </c>
      <c r="F136" s="378">
        <v>4</v>
      </c>
      <c r="G136" s="378" t="s">
        <v>521</v>
      </c>
      <c r="H136" s="378" t="s">
        <v>521</v>
      </c>
      <c r="I136" s="378">
        <v>8</v>
      </c>
    </row>
    <row r="137" spans="1:9" x14ac:dyDescent="0.25">
      <c r="A137" s="459">
        <v>132</v>
      </c>
      <c r="B137" s="368" t="s">
        <v>163</v>
      </c>
      <c r="C137" s="378" t="s">
        <v>521</v>
      </c>
      <c r="D137" s="378" t="s">
        <v>521</v>
      </c>
      <c r="E137" s="378">
        <v>4</v>
      </c>
      <c r="F137" s="378">
        <v>3</v>
      </c>
      <c r="G137" s="378" t="s">
        <v>521</v>
      </c>
      <c r="H137" s="378" t="s">
        <v>521</v>
      </c>
      <c r="I137" s="378">
        <v>8</v>
      </c>
    </row>
    <row r="138" spans="1:9" x14ac:dyDescent="0.25">
      <c r="A138" s="459">
        <v>133</v>
      </c>
      <c r="B138" s="368" t="s">
        <v>112</v>
      </c>
      <c r="C138" s="378" t="s">
        <v>521</v>
      </c>
      <c r="D138" s="378" t="s">
        <v>521</v>
      </c>
      <c r="E138" s="378" t="s">
        <v>521</v>
      </c>
      <c r="F138" s="378">
        <v>12</v>
      </c>
      <c r="G138" s="378" t="s">
        <v>521</v>
      </c>
      <c r="H138" s="378" t="s">
        <v>521</v>
      </c>
      <c r="I138" s="378">
        <v>8</v>
      </c>
    </row>
    <row r="139" spans="1:9" x14ac:dyDescent="0.25">
      <c r="A139" s="459">
        <v>134</v>
      </c>
      <c r="B139" s="368" t="s">
        <v>69</v>
      </c>
      <c r="C139" s="378">
        <v>4</v>
      </c>
      <c r="D139" s="378">
        <v>4</v>
      </c>
      <c r="E139" s="378" t="s">
        <v>521</v>
      </c>
      <c r="F139" s="378" t="s">
        <v>521</v>
      </c>
      <c r="G139" s="378" t="s">
        <v>521</v>
      </c>
      <c r="H139" s="378" t="s">
        <v>521</v>
      </c>
      <c r="I139" s="378">
        <v>8</v>
      </c>
    </row>
    <row r="140" spans="1:9" x14ac:dyDescent="0.25">
      <c r="A140" s="459">
        <v>135</v>
      </c>
      <c r="B140" s="368" t="s">
        <v>174</v>
      </c>
      <c r="C140" s="378" t="s">
        <v>521</v>
      </c>
      <c r="D140" s="378" t="s">
        <v>521</v>
      </c>
      <c r="E140" s="378" t="s">
        <v>521</v>
      </c>
      <c r="F140" s="378" t="s">
        <v>521</v>
      </c>
      <c r="G140" s="378" t="s">
        <v>521</v>
      </c>
      <c r="H140" s="378" t="s">
        <v>521</v>
      </c>
      <c r="I140" s="378">
        <v>7</v>
      </c>
    </row>
    <row r="141" spans="1:9" x14ac:dyDescent="0.25">
      <c r="A141" s="459">
        <v>136</v>
      </c>
      <c r="B141" s="368" t="s">
        <v>153</v>
      </c>
      <c r="C141" s="378" t="s">
        <v>521</v>
      </c>
      <c r="D141" s="378">
        <v>5</v>
      </c>
      <c r="E141" s="378" t="s">
        <v>521</v>
      </c>
      <c r="F141" s="378">
        <v>3</v>
      </c>
      <c r="G141" s="378" t="s">
        <v>521</v>
      </c>
      <c r="H141" s="378" t="s">
        <v>521</v>
      </c>
      <c r="I141" s="378">
        <v>7</v>
      </c>
    </row>
    <row r="142" spans="1:9" x14ac:dyDescent="0.25">
      <c r="A142" s="459">
        <v>137</v>
      </c>
      <c r="B142" s="368" t="s">
        <v>148</v>
      </c>
      <c r="C142" s="378" t="s">
        <v>521</v>
      </c>
      <c r="D142" s="378" t="s">
        <v>521</v>
      </c>
      <c r="E142" s="378" t="s">
        <v>521</v>
      </c>
      <c r="F142" s="378">
        <v>3</v>
      </c>
      <c r="G142" s="378" t="s">
        <v>521</v>
      </c>
      <c r="H142" s="378" t="s">
        <v>521</v>
      </c>
      <c r="I142" s="378">
        <v>7</v>
      </c>
    </row>
    <row r="143" spans="1:9" x14ac:dyDescent="0.25">
      <c r="A143" s="459">
        <v>138</v>
      </c>
      <c r="B143" s="368" t="s">
        <v>108</v>
      </c>
      <c r="C143" s="378">
        <v>5</v>
      </c>
      <c r="D143" s="378" t="s">
        <v>521</v>
      </c>
      <c r="E143" s="378" t="s">
        <v>521</v>
      </c>
      <c r="F143" s="378" t="s">
        <v>521</v>
      </c>
      <c r="G143" s="378" t="s">
        <v>521</v>
      </c>
      <c r="H143" s="378" t="s">
        <v>521</v>
      </c>
      <c r="I143" s="378">
        <v>7</v>
      </c>
    </row>
    <row r="144" spans="1:9" x14ac:dyDescent="0.25">
      <c r="A144" s="459">
        <v>139</v>
      </c>
      <c r="B144" s="368" t="s">
        <v>92</v>
      </c>
      <c r="C144" s="378" t="s">
        <v>521</v>
      </c>
      <c r="D144" s="378" t="s">
        <v>521</v>
      </c>
      <c r="E144" s="378" t="s">
        <v>521</v>
      </c>
      <c r="F144" s="378">
        <v>4</v>
      </c>
      <c r="G144" s="378" t="s">
        <v>521</v>
      </c>
      <c r="H144" s="378" t="s">
        <v>521</v>
      </c>
      <c r="I144" s="378">
        <v>7</v>
      </c>
    </row>
    <row r="145" spans="1:9" x14ac:dyDescent="0.25">
      <c r="A145" s="459">
        <v>140</v>
      </c>
      <c r="B145" s="368" t="s">
        <v>97</v>
      </c>
      <c r="C145" s="378" t="s">
        <v>521</v>
      </c>
      <c r="D145" s="378" t="s">
        <v>521</v>
      </c>
      <c r="E145" s="378" t="s">
        <v>521</v>
      </c>
      <c r="F145" s="378">
        <v>8</v>
      </c>
      <c r="G145" s="378" t="s">
        <v>521</v>
      </c>
      <c r="H145" s="378" t="s">
        <v>521</v>
      </c>
      <c r="I145" s="378">
        <v>7</v>
      </c>
    </row>
    <row r="146" spans="1:9" x14ac:dyDescent="0.25">
      <c r="A146" s="459">
        <v>141</v>
      </c>
      <c r="B146" s="368" t="s">
        <v>162</v>
      </c>
      <c r="C146" s="378" t="s">
        <v>521</v>
      </c>
      <c r="D146" s="378" t="s">
        <v>521</v>
      </c>
      <c r="E146" s="378" t="s">
        <v>521</v>
      </c>
      <c r="F146" s="378" t="s">
        <v>521</v>
      </c>
      <c r="G146" s="378" t="s">
        <v>521</v>
      </c>
      <c r="H146" s="378" t="s">
        <v>521</v>
      </c>
      <c r="I146" s="378">
        <v>6</v>
      </c>
    </row>
    <row r="147" spans="1:9" x14ac:dyDescent="0.25">
      <c r="A147" s="459">
        <v>142</v>
      </c>
      <c r="B147" s="368" t="s">
        <v>164</v>
      </c>
      <c r="C147" s="378" t="s">
        <v>521</v>
      </c>
      <c r="D147" s="378" t="s">
        <v>521</v>
      </c>
      <c r="E147" s="378" t="s">
        <v>521</v>
      </c>
      <c r="F147" s="378">
        <v>11</v>
      </c>
      <c r="G147" s="378" t="s">
        <v>521</v>
      </c>
      <c r="H147" s="378" t="s">
        <v>521</v>
      </c>
      <c r="I147" s="378">
        <v>6</v>
      </c>
    </row>
    <row r="148" spans="1:9" x14ac:dyDescent="0.25">
      <c r="A148" s="459">
        <v>143</v>
      </c>
      <c r="B148" s="368" t="s">
        <v>149</v>
      </c>
      <c r="C148" s="378" t="s">
        <v>521</v>
      </c>
      <c r="D148" s="378" t="s">
        <v>521</v>
      </c>
      <c r="E148" s="378" t="s">
        <v>521</v>
      </c>
      <c r="F148" s="378" t="s">
        <v>521</v>
      </c>
      <c r="G148" s="378" t="s">
        <v>521</v>
      </c>
      <c r="H148" s="378">
        <v>4</v>
      </c>
      <c r="I148" s="378">
        <v>6</v>
      </c>
    </row>
    <row r="149" spans="1:9" x14ac:dyDescent="0.25">
      <c r="A149" s="459">
        <v>144</v>
      </c>
      <c r="B149" s="368" t="s">
        <v>146</v>
      </c>
      <c r="C149" s="378" t="s">
        <v>521</v>
      </c>
      <c r="D149" s="378" t="s">
        <v>521</v>
      </c>
      <c r="E149" s="378" t="s">
        <v>521</v>
      </c>
      <c r="F149" s="378">
        <v>12</v>
      </c>
      <c r="G149" s="378" t="s">
        <v>521</v>
      </c>
      <c r="H149" s="378" t="s">
        <v>521</v>
      </c>
      <c r="I149" s="378">
        <v>6</v>
      </c>
    </row>
    <row r="150" spans="1:9" x14ac:dyDescent="0.25">
      <c r="A150" s="459">
        <v>145</v>
      </c>
      <c r="B150" s="368" t="s">
        <v>132</v>
      </c>
      <c r="C150" s="378" t="s">
        <v>521</v>
      </c>
      <c r="D150" s="378" t="s">
        <v>521</v>
      </c>
      <c r="E150" s="378" t="s">
        <v>521</v>
      </c>
      <c r="F150" s="378" t="s">
        <v>521</v>
      </c>
      <c r="G150" s="378" t="s">
        <v>521</v>
      </c>
      <c r="H150" s="378" t="s">
        <v>521</v>
      </c>
      <c r="I150" s="378">
        <v>6</v>
      </c>
    </row>
    <row r="151" spans="1:9" x14ac:dyDescent="0.25">
      <c r="A151" s="459">
        <v>146</v>
      </c>
      <c r="B151" s="368" t="s">
        <v>1059</v>
      </c>
      <c r="C151" s="378" t="s">
        <v>521</v>
      </c>
      <c r="D151" s="378" t="s">
        <v>521</v>
      </c>
      <c r="E151" s="378" t="s">
        <v>521</v>
      </c>
      <c r="F151" s="378" t="s">
        <v>521</v>
      </c>
      <c r="G151" s="378" t="s">
        <v>521</v>
      </c>
      <c r="H151" s="378" t="s">
        <v>521</v>
      </c>
      <c r="I151" s="378">
        <v>5</v>
      </c>
    </row>
    <row r="152" spans="1:9" x14ac:dyDescent="0.25">
      <c r="A152" s="459">
        <v>147</v>
      </c>
      <c r="B152" s="368" t="s">
        <v>136</v>
      </c>
      <c r="C152" s="378" t="s">
        <v>521</v>
      </c>
      <c r="D152" s="378" t="s">
        <v>521</v>
      </c>
      <c r="E152" s="378">
        <v>4</v>
      </c>
      <c r="F152" s="378" t="s">
        <v>521</v>
      </c>
      <c r="G152" s="378" t="s">
        <v>521</v>
      </c>
      <c r="H152" s="378" t="s">
        <v>521</v>
      </c>
      <c r="I152" s="378">
        <v>5</v>
      </c>
    </row>
    <row r="153" spans="1:9" x14ac:dyDescent="0.25">
      <c r="A153" s="459">
        <v>148</v>
      </c>
      <c r="B153" s="368" t="s">
        <v>130</v>
      </c>
      <c r="C153" s="378" t="s">
        <v>521</v>
      </c>
      <c r="D153" s="378" t="s">
        <v>521</v>
      </c>
      <c r="E153" s="378" t="s">
        <v>521</v>
      </c>
      <c r="F153" s="378">
        <v>5</v>
      </c>
      <c r="G153" s="378" t="s">
        <v>521</v>
      </c>
      <c r="H153" s="378" t="s">
        <v>521</v>
      </c>
      <c r="I153" s="378">
        <v>5</v>
      </c>
    </row>
    <row r="154" spans="1:9" x14ac:dyDescent="0.25">
      <c r="A154" s="459">
        <v>149</v>
      </c>
      <c r="B154" s="368" t="s">
        <v>133</v>
      </c>
      <c r="C154" s="378" t="s">
        <v>521</v>
      </c>
      <c r="D154" s="378" t="s">
        <v>521</v>
      </c>
      <c r="E154" s="378" t="s">
        <v>521</v>
      </c>
      <c r="F154" s="378" t="s">
        <v>521</v>
      </c>
      <c r="G154" s="378" t="s">
        <v>521</v>
      </c>
      <c r="H154" s="378" t="s">
        <v>521</v>
      </c>
      <c r="I154" s="378">
        <v>5</v>
      </c>
    </row>
    <row r="155" spans="1:9" x14ac:dyDescent="0.25">
      <c r="A155" s="459">
        <v>150</v>
      </c>
      <c r="B155" s="368" t="s">
        <v>110</v>
      </c>
      <c r="C155" s="378">
        <v>5</v>
      </c>
      <c r="D155" s="378" t="s">
        <v>521</v>
      </c>
      <c r="E155" s="378" t="s">
        <v>521</v>
      </c>
      <c r="F155" s="378">
        <v>5</v>
      </c>
      <c r="G155" s="378" t="s">
        <v>521</v>
      </c>
      <c r="H155" s="378" t="s">
        <v>521</v>
      </c>
      <c r="I155" s="378">
        <v>5</v>
      </c>
    </row>
    <row r="156" spans="1:9" x14ac:dyDescent="0.25">
      <c r="A156" s="459">
        <v>151</v>
      </c>
      <c r="B156" s="368" t="s">
        <v>75</v>
      </c>
      <c r="C156" s="378" t="s">
        <v>521</v>
      </c>
      <c r="D156" s="378" t="s">
        <v>521</v>
      </c>
      <c r="E156" s="378" t="s">
        <v>521</v>
      </c>
      <c r="F156" s="378" t="s">
        <v>521</v>
      </c>
      <c r="G156" s="378" t="s">
        <v>521</v>
      </c>
      <c r="H156" s="378" t="s">
        <v>521</v>
      </c>
      <c r="I156" s="378">
        <v>5</v>
      </c>
    </row>
    <row r="157" spans="1:9" x14ac:dyDescent="0.25">
      <c r="A157" s="459">
        <v>152</v>
      </c>
      <c r="B157" s="368" t="s">
        <v>70</v>
      </c>
      <c r="C157" s="378" t="s">
        <v>521</v>
      </c>
      <c r="D157" s="378" t="s">
        <v>521</v>
      </c>
      <c r="E157" s="378" t="s">
        <v>521</v>
      </c>
      <c r="F157" s="378">
        <v>3</v>
      </c>
      <c r="G157" s="378" t="s">
        <v>521</v>
      </c>
      <c r="H157" s="378" t="s">
        <v>521</v>
      </c>
      <c r="I157" s="378">
        <v>5</v>
      </c>
    </row>
    <row r="158" spans="1:9" x14ac:dyDescent="0.25">
      <c r="A158" s="459">
        <v>153</v>
      </c>
      <c r="B158" s="368" t="s">
        <v>173</v>
      </c>
      <c r="C158" s="378" t="s">
        <v>521</v>
      </c>
      <c r="D158" s="378" t="s">
        <v>521</v>
      </c>
      <c r="E158" s="378">
        <v>3</v>
      </c>
      <c r="F158" s="378">
        <v>4</v>
      </c>
      <c r="G158" s="378" t="s">
        <v>521</v>
      </c>
      <c r="H158" s="378" t="s">
        <v>521</v>
      </c>
      <c r="I158" s="378">
        <v>4</v>
      </c>
    </row>
    <row r="159" spans="1:9" x14ac:dyDescent="0.25">
      <c r="A159" s="459">
        <v>154</v>
      </c>
      <c r="B159" s="368" t="s">
        <v>178</v>
      </c>
      <c r="C159" s="378">
        <v>4</v>
      </c>
      <c r="D159" s="378" t="s">
        <v>521</v>
      </c>
      <c r="E159" s="378" t="s">
        <v>521</v>
      </c>
      <c r="F159" s="378" t="s">
        <v>521</v>
      </c>
      <c r="G159" s="378" t="s">
        <v>521</v>
      </c>
      <c r="H159" s="378" t="s">
        <v>521</v>
      </c>
      <c r="I159" s="378">
        <v>4</v>
      </c>
    </row>
    <row r="160" spans="1:9" x14ac:dyDescent="0.25">
      <c r="A160" s="459">
        <v>155</v>
      </c>
      <c r="B160" s="368" t="s">
        <v>157</v>
      </c>
      <c r="C160" s="378" t="s">
        <v>521</v>
      </c>
      <c r="D160" s="378" t="s">
        <v>521</v>
      </c>
      <c r="E160" s="378" t="s">
        <v>521</v>
      </c>
      <c r="F160" s="378" t="s">
        <v>521</v>
      </c>
      <c r="G160" s="378" t="s">
        <v>521</v>
      </c>
      <c r="H160" s="378" t="s">
        <v>521</v>
      </c>
      <c r="I160" s="378">
        <v>4</v>
      </c>
    </row>
    <row r="161" spans="1:9" x14ac:dyDescent="0.25">
      <c r="A161" s="459">
        <v>156</v>
      </c>
      <c r="B161" s="368" t="s">
        <v>150</v>
      </c>
      <c r="C161" s="378" t="s">
        <v>521</v>
      </c>
      <c r="D161" s="378" t="s">
        <v>521</v>
      </c>
      <c r="E161" s="378" t="s">
        <v>521</v>
      </c>
      <c r="F161" s="378">
        <v>4</v>
      </c>
      <c r="G161" s="378" t="s">
        <v>521</v>
      </c>
      <c r="H161" s="378" t="s">
        <v>521</v>
      </c>
      <c r="I161" s="378">
        <v>4</v>
      </c>
    </row>
    <row r="162" spans="1:9" x14ac:dyDescent="0.25">
      <c r="A162" s="459">
        <v>157</v>
      </c>
      <c r="B162" s="368" t="s">
        <v>151</v>
      </c>
      <c r="C162" s="378" t="s">
        <v>521</v>
      </c>
      <c r="D162" s="378" t="s">
        <v>521</v>
      </c>
      <c r="E162" s="378" t="s">
        <v>521</v>
      </c>
      <c r="F162" s="378" t="s">
        <v>521</v>
      </c>
      <c r="G162" s="378" t="s">
        <v>521</v>
      </c>
      <c r="H162" s="378" t="s">
        <v>521</v>
      </c>
      <c r="I162" s="378">
        <v>4</v>
      </c>
    </row>
    <row r="163" spans="1:9" x14ac:dyDescent="0.25">
      <c r="A163" s="459">
        <v>158</v>
      </c>
      <c r="B163" s="368" t="s">
        <v>140</v>
      </c>
      <c r="C163" s="378" t="s">
        <v>521</v>
      </c>
      <c r="D163" s="378" t="s">
        <v>521</v>
      </c>
      <c r="E163" s="378">
        <v>5</v>
      </c>
      <c r="F163" s="378" t="s">
        <v>521</v>
      </c>
      <c r="G163" s="378" t="s">
        <v>521</v>
      </c>
      <c r="H163" s="378" t="s">
        <v>521</v>
      </c>
      <c r="I163" s="378">
        <v>4</v>
      </c>
    </row>
    <row r="164" spans="1:9" x14ac:dyDescent="0.25">
      <c r="A164" s="459">
        <v>159</v>
      </c>
      <c r="B164" s="368" t="s">
        <v>1060</v>
      </c>
      <c r="C164" s="378">
        <v>4</v>
      </c>
      <c r="D164" s="378" t="s">
        <v>521</v>
      </c>
      <c r="E164" s="378" t="s">
        <v>521</v>
      </c>
      <c r="F164" s="378" t="s">
        <v>521</v>
      </c>
      <c r="G164" s="378" t="s">
        <v>521</v>
      </c>
      <c r="H164" s="378" t="s">
        <v>521</v>
      </c>
      <c r="I164" s="378">
        <v>4</v>
      </c>
    </row>
    <row r="165" spans="1:9" x14ac:dyDescent="0.25">
      <c r="A165" s="459">
        <v>160</v>
      </c>
      <c r="B165" s="368" t="s">
        <v>113</v>
      </c>
      <c r="C165" s="378">
        <v>4</v>
      </c>
      <c r="D165" s="378" t="s">
        <v>521</v>
      </c>
      <c r="E165" s="378" t="s">
        <v>521</v>
      </c>
      <c r="F165" s="378" t="s">
        <v>521</v>
      </c>
      <c r="G165" s="378" t="s">
        <v>521</v>
      </c>
      <c r="H165" s="378" t="s">
        <v>521</v>
      </c>
      <c r="I165" s="378">
        <v>4</v>
      </c>
    </row>
    <row r="166" spans="1:9" x14ac:dyDescent="0.25">
      <c r="A166" s="459">
        <v>161</v>
      </c>
      <c r="B166" s="368" t="s">
        <v>122</v>
      </c>
      <c r="C166" s="378" t="s">
        <v>521</v>
      </c>
      <c r="D166" s="378" t="s">
        <v>521</v>
      </c>
      <c r="E166" s="378" t="s">
        <v>521</v>
      </c>
      <c r="F166" s="378" t="s">
        <v>521</v>
      </c>
      <c r="G166" s="378" t="s">
        <v>521</v>
      </c>
      <c r="H166" s="378" t="s">
        <v>521</v>
      </c>
      <c r="I166" s="378">
        <v>4</v>
      </c>
    </row>
    <row r="167" spans="1:9" x14ac:dyDescent="0.25">
      <c r="A167" s="459">
        <v>162</v>
      </c>
      <c r="B167" s="368" t="s">
        <v>86</v>
      </c>
      <c r="C167" s="378" t="s">
        <v>521</v>
      </c>
      <c r="D167" s="378" t="s">
        <v>521</v>
      </c>
      <c r="E167" s="378" t="s">
        <v>521</v>
      </c>
      <c r="F167" s="378" t="s">
        <v>521</v>
      </c>
      <c r="G167" s="378" t="s">
        <v>521</v>
      </c>
      <c r="H167" s="378" t="s">
        <v>521</v>
      </c>
      <c r="I167" s="378">
        <v>4</v>
      </c>
    </row>
    <row r="168" spans="1:9" x14ac:dyDescent="0.25">
      <c r="A168" s="459">
        <v>163</v>
      </c>
      <c r="B168" s="368" t="s">
        <v>1061</v>
      </c>
      <c r="C168" s="378">
        <v>3</v>
      </c>
      <c r="D168" s="378" t="s">
        <v>521</v>
      </c>
      <c r="E168" s="378" t="s">
        <v>521</v>
      </c>
      <c r="F168" s="378" t="s">
        <v>521</v>
      </c>
      <c r="G168" s="378" t="s">
        <v>521</v>
      </c>
      <c r="H168" s="378" t="s">
        <v>521</v>
      </c>
      <c r="I168" s="378">
        <v>3</v>
      </c>
    </row>
    <row r="169" spans="1:9" x14ac:dyDescent="0.25">
      <c r="A169" s="459">
        <v>164</v>
      </c>
      <c r="B169" s="368" t="s">
        <v>169</v>
      </c>
      <c r="C169" s="378" t="s">
        <v>521</v>
      </c>
      <c r="D169" s="378" t="s">
        <v>521</v>
      </c>
      <c r="E169" s="378" t="s">
        <v>521</v>
      </c>
      <c r="F169" s="378" t="s">
        <v>521</v>
      </c>
      <c r="G169" s="378" t="s">
        <v>521</v>
      </c>
      <c r="H169" s="378" t="s">
        <v>521</v>
      </c>
      <c r="I169" s="378">
        <v>3</v>
      </c>
    </row>
    <row r="170" spans="1:9" x14ac:dyDescent="0.25">
      <c r="A170" s="459">
        <v>165</v>
      </c>
      <c r="B170" s="368" t="s">
        <v>134</v>
      </c>
      <c r="C170" s="378" t="s">
        <v>521</v>
      </c>
      <c r="D170" s="378" t="s">
        <v>521</v>
      </c>
      <c r="E170" s="378" t="s">
        <v>521</v>
      </c>
      <c r="F170" s="378" t="s">
        <v>521</v>
      </c>
      <c r="G170" s="378" t="s">
        <v>521</v>
      </c>
      <c r="H170" s="378" t="s">
        <v>521</v>
      </c>
      <c r="I170" s="378">
        <v>3</v>
      </c>
    </row>
    <row r="171" spans="1:9" x14ac:dyDescent="0.25">
      <c r="A171" s="459">
        <v>166</v>
      </c>
      <c r="B171" s="368" t="s">
        <v>120</v>
      </c>
      <c r="C171" s="378" t="s">
        <v>521</v>
      </c>
      <c r="D171" s="378" t="s">
        <v>521</v>
      </c>
      <c r="E171" s="378" t="s">
        <v>521</v>
      </c>
      <c r="F171" s="378">
        <v>3</v>
      </c>
      <c r="G171" s="378" t="s">
        <v>521</v>
      </c>
      <c r="H171" s="378" t="s">
        <v>521</v>
      </c>
      <c r="I171" s="378">
        <v>3</v>
      </c>
    </row>
    <row r="172" spans="1:9" x14ac:dyDescent="0.25">
      <c r="A172" s="459">
        <v>167</v>
      </c>
      <c r="B172" s="368" t="s">
        <v>95</v>
      </c>
      <c r="C172" s="378">
        <v>3</v>
      </c>
      <c r="D172" s="378" t="s">
        <v>521</v>
      </c>
      <c r="E172" s="378" t="s">
        <v>521</v>
      </c>
      <c r="F172" s="378" t="s">
        <v>521</v>
      </c>
      <c r="G172" s="378" t="s">
        <v>521</v>
      </c>
      <c r="H172" s="378" t="s">
        <v>521</v>
      </c>
      <c r="I172" s="378">
        <v>3</v>
      </c>
    </row>
    <row r="173" spans="1:9" x14ac:dyDescent="0.25">
      <c r="A173" s="459">
        <v>168</v>
      </c>
      <c r="B173" s="368" t="s">
        <v>84</v>
      </c>
      <c r="C173" s="378" t="s">
        <v>521</v>
      </c>
      <c r="D173" s="378" t="s">
        <v>521</v>
      </c>
      <c r="E173" s="378" t="s">
        <v>521</v>
      </c>
      <c r="F173" s="378" t="s">
        <v>521</v>
      </c>
      <c r="G173" s="378" t="s">
        <v>521</v>
      </c>
      <c r="H173" s="378" t="s">
        <v>521</v>
      </c>
      <c r="I173" s="378">
        <v>3</v>
      </c>
    </row>
    <row r="174" spans="1:9" x14ac:dyDescent="0.25">
      <c r="A174" s="459">
        <v>169</v>
      </c>
      <c r="B174" s="368" t="s">
        <v>62</v>
      </c>
      <c r="C174" s="378">
        <v>3</v>
      </c>
      <c r="D174" s="378" t="s">
        <v>521</v>
      </c>
      <c r="E174" s="378" t="s">
        <v>521</v>
      </c>
      <c r="F174" s="378" t="s">
        <v>521</v>
      </c>
      <c r="G174" s="378" t="s">
        <v>521</v>
      </c>
      <c r="H174" s="378" t="s">
        <v>521</v>
      </c>
      <c r="I174" s="378">
        <v>3</v>
      </c>
    </row>
    <row r="175" spans="1:9" x14ac:dyDescent="0.25">
      <c r="A175" s="459">
        <v>170</v>
      </c>
      <c r="B175" s="368" t="s">
        <v>66</v>
      </c>
      <c r="C175" s="378" t="s">
        <v>521</v>
      </c>
      <c r="D175" s="378" t="s">
        <v>521</v>
      </c>
      <c r="E175" s="378" t="s">
        <v>521</v>
      </c>
      <c r="F175" s="378">
        <v>4</v>
      </c>
      <c r="G175" s="378" t="s">
        <v>521</v>
      </c>
      <c r="H175" s="378" t="s">
        <v>521</v>
      </c>
      <c r="I175" s="378">
        <v>3</v>
      </c>
    </row>
    <row r="176" spans="1:9" x14ac:dyDescent="0.25">
      <c r="A176" s="539">
        <v>171</v>
      </c>
      <c r="B176" s="540" t="s">
        <v>68</v>
      </c>
      <c r="C176" s="541" t="s">
        <v>521</v>
      </c>
      <c r="D176" s="541" t="s">
        <v>521</v>
      </c>
      <c r="E176" s="541" t="s">
        <v>521</v>
      </c>
      <c r="F176" s="541">
        <v>3</v>
      </c>
      <c r="G176" s="378" t="s">
        <v>521</v>
      </c>
      <c r="H176" s="378" t="s">
        <v>521</v>
      </c>
      <c r="I176" s="541">
        <v>3</v>
      </c>
    </row>
    <row r="177" spans="1:9" s="470" customFormat="1" x14ac:dyDescent="0.25">
      <c r="A177" s="542"/>
      <c r="B177" s="543" t="s">
        <v>218</v>
      </c>
      <c r="C177" s="544">
        <v>28</v>
      </c>
      <c r="D177" s="544">
        <v>13</v>
      </c>
      <c r="E177" s="544">
        <v>10</v>
      </c>
      <c r="F177" s="544">
        <v>24</v>
      </c>
      <c r="G177" s="545" t="s">
        <v>521</v>
      </c>
      <c r="H177" s="545">
        <v>30</v>
      </c>
      <c r="I177" s="546">
        <v>101</v>
      </c>
    </row>
    <row r="178" spans="1:9" x14ac:dyDescent="0.25">
      <c r="A178" s="477"/>
      <c r="B178" s="478" t="s">
        <v>48</v>
      </c>
      <c r="C178" s="547">
        <v>10580</v>
      </c>
      <c r="D178" s="547">
        <v>4063</v>
      </c>
      <c r="E178" s="547">
        <v>5198</v>
      </c>
      <c r="F178" s="548">
        <v>21802</v>
      </c>
      <c r="G178" s="547">
        <v>1810</v>
      </c>
      <c r="H178" s="547">
        <v>1945</v>
      </c>
      <c r="I178" s="549">
        <v>45407</v>
      </c>
    </row>
    <row r="180" spans="1:9" x14ac:dyDescent="0.25">
      <c r="A180" s="487" t="s">
        <v>1380</v>
      </c>
    </row>
    <row r="181" spans="1:9" x14ac:dyDescent="0.25">
      <c r="A181" s="488" t="s">
        <v>1381</v>
      </c>
    </row>
    <row r="182" spans="1:9" x14ac:dyDescent="0.25">
      <c r="A182" s="489" t="s">
        <v>1382</v>
      </c>
    </row>
    <row r="183" spans="1:9" x14ac:dyDescent="0.25">
      <c r="I183" s="448" t="s">
        <v>1425</v>
      </c>
    </row>
  </sheetData>
  <sheetProtection password="CCCF" sheet="1" objects="1" scenarios="1"/>
  <mergeCells count="2">
    <mergeCell ref="A2:C2"/>
    <mergeCell ref="D3:I3"/>
  </mergeCells>
  <hyperlinks>
    <hyperlink ref="I1" location="Index!A1" display="Back to Index"/>
    <hyperlink ref="I183" location="'Table 2.5'!A1" display="Back to top"/>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9"/>
  <sheetViews>
    <sheetView showGridLines="0" tabSelected="1" workbookViewId="0"/>
  </sheetViews>
  <sheetFormatPr defaultRowHeight="15" x14ac:dyDescent="0.25"/>
  <cols>
    <col min="1" max="1" width="7.42578125" style="447" customWidth="1"/>
    <col min="2" max="2" width="43.7109375" style="447" customWidth="1"/>
    <col min="3" max="3" width="13.85546875" style="447" customWidth="1"/>
    <col min="4" max="4" width="20" style="447" customWidth="1"/>
    <col min="5" max="5" width="13.85546875" style="447" customWidth="1"/>
    <col min="6" max="6" width="19.7109375" style="550" customWidth="1"/>
    <col min="7" max="7" width="21.42578125" style="554" customWidth="1"/>
    <col min="8" max="8" width="60.85546875" style="447" customWidth="1"/>
    <col min="9" max="16384" width="9.140625" style="447"/>
  </cols>
  <sheetData>
    <row r="1" spans="1:8" ht="18.75" x14ac:dyDescent="0.3">
      <c r="A1" s="446" t="s">
        <v>240</v>
      </c>
      <c r="G1" s="551" t="s">
        <v>1250</v>
      </c>
    </row>
    <row r="2" spans="1:8" ht="15.75" x14ac:dyDescent="0.25">
      <c r="A2" s="449" t="s">
        <v>241</v>
      </c>
      <c r="B2" s="449"/>
      <c r="C2" s="449"/>
      <c r="D2" s="449"/>
      <c r="E2" s="449"/>
      <c r="F2" s="552"/>
      <c r="G2" s="553"/>
    </row>
    <row r="3" spans="1:8" ht="15.75" x14ac:dyDescent="0.25">
      <c r="A3" s="449"/>
      <c r="B3" s="449"/>
      <c r="C3" s="1029" t="s">
        <v>191</v>
      </c>
      <c r="D3" s="1029"/>
      <c r="E3" s="1029"/>
      <c r="F3" s="1029"/>
      <c r="G3" s="1029"/>
    </row>
    <row r="4" spans="1:8" ht="6.75" customHeight="1" x14ac:dyDescent="0.25"/>
    <row r="5" spans="1:8" ht="27.75" x14ac:dyDescent="0.25">
      <c r="A5" s="555" t="s">
        <v>183</v>
      </c>
      <c r="B5" s="514" t="s">
        <v>460</v>
      </c>
      <c r="C5" s="517" t="s">
        <v>184</v>
      </c>
      <c r="D5" s="517" t="s">
        <v>1409</v>
      </c>
      <c r="E5" s="517" t="s">
        <v>185</v>
      </c>
      <c r="F5" s="556" t="s">
        <v>186</v>
      </c>
      <c r="G5" s="557" t="s">
        <v>523</v>
      </c>
      <c r="H5" s="537"/>
    </row>
    <row r="6" spans="1:8" ht="18" customHeight="1" x14ac:dyDescent="0.25">
      <c r="A6" s="455">
        <v>77</v>
      </c>
      <c r="B6" s="367" t="s">
        <v>463</v>
      </c>
      <c r="C6" s="504">
        <v>33</v>
      </c>
      <c r="D6" s="558">
        <f t="shared" ref="D6:D37" si="0">C6/228838*100</f>
        <v>1.4420681879757731E-2</v>
      </c>
      <c r="E6" s="458">
        <v>42</v>
      </c>
      <c r="F6" s="559">
        <f t="shared" ref="F6:F11" si="1">C6-E6</f>
        <v>-9</v>
      </c>
      <c r="G6" s="560">
        <f t="shared" ref="G6:G11" si="2">F6/E6*100</f>
        <v>-21.428571428571427</v>
      </c>
    </row>
    <row r="7" spans="1:8" ht="18" customHeight="1" x14ac:dyDescent="0.25">
      <c r="A7" s="459">
        <v>75</v>
      </c>
      <c r="B7" s="368" t="s">
        <v>493</v>
      </c>
      <c r="C7" s="498">
        <v>38</v>
      </c>
      <c r="D7" s="561">
        <f t="shared" si="0"/>
        <v>1.6605633679721024E-2</v>
      </c>
      <c r="E7" s="562">
        <v>55</v>
      </c>
      <c r="F7" s="563">
        <f t="shared" si="1"/>
        <v>-17</v>
      </c>
      <c r="G7" s="564">
        <f t="shared" si="2"/>
        <v>-30.909090909090907</v>
      </c>
    </row>
    <row r="8" spans="1:8" ht="18" customHeight="1" x14ac:dyDescent="0.25">
      <c r="A8" s="459">
        <v>86</v>
      </c>
      <c r="B8" s="368" t="s">
        <v>462</v>
      </c>
      <c r="C8" s="498">
        <v>25</v>
      </c>
      <c r="D8" s="561">
        <f t="shared" si="0"/>
        <v>1.0924758999816464E-2</v>
      </c>
      <c r="E8" s="462">
        <v>22</v>
      </c>
      <c r="F8" s="563">
        <f t="shared" si="1"/>
        <v>3</v>
      </c>
      <c r="G8" s="564">
        <f t="shared" si="2"/>
        <v>13.636363636363635</v>
      </c>
    </row>
    <row r="9" spans="1:8" ht="18" customHeight="1" x14ac:dyDescent="0.25">
      <c r="A9" s="459">
        <v>29</v>
      </c>
      <c r="B9" s="368" t="s">
        <v>248</v>
      </c>
      <c r="C9" s="498">
        <v>309</v>
      </c>
      <c r="D9" s="561">
        <f t="shared" si="0"/>
        <v>0.1350300212377315</v>
      </c>
      <c r="E9" s="562">
        <v>304</v>
      </c>
      <c r="F9" s="563">
        <f t="shared" si="1"/>
        <v>5</v>
      </c>
      <c r="G9" s="564">
        <f t="shared" si="2"/>
        <v>1.6447368421052631</v>
      </c>
    </row>
    <row r="10" spans="1:8" ht="18" customHeight="1" x14ac:dyDescent="0.25">
      <c r="A10" s="459">
        <v>129</v>
      </c>
      <c r="B10" s="368" t="s">
        <v>464</v>
      </c>
      <c r="C10" s="498">
        <v>7</v>
      </c>
      <c r="D10" s="561">
        <f t="shared" si="0"/>
        <v>3.0589325199486101E-3</v>
      </c>
      <c r="E10" s="462">
        <v>22</v>
      </c>
      <c r="F10" s="563">
        <f t="shared" si="1"/>
        <v>-15</v>
      </c>
      <c r="G10" s="564">
        <f t="shared" si="2"/>
        <v>-68.181818181818173</v>
      </c>
    </row>
    <row r="11" spans="1:8" ht="18" customHeight="1" x14ac:dyDescent="0.25">
      <c r="A11" s="459">
        <v>103</v>
      </c>
      <c r="B11" s="368" t="s">
        <v>277</v>
      </c>
      <c r="C11" s="498">
        <v>15</v>
      </c>
      <c r="D11" s="561">
        <f t="shared" si="0"/>
        <v>6.5548553998898791E-3</v>
      </c>
      <c r="E11" s="562">
        <v>21</v>
      </c>
      <c r="F11" s="563">
        <f t="shared" si="1"/>
        <v>-6</v>
      </c>
      <c r="G11" s="564">
        <f t="shared" si="2"/>
        <v>-28.571428571428569</v>
      </c>
    </row>
    <row r="12" spans="1:8" ht="18" customHeight="1" x14ac:dyDescent="0.25">
      <c r="A12" s="459">
        <v>146</v>
      </c>
      <c r="B12" s="368" t="s">
        <v>461</v>
      </c>
      <c r="C12" s="498">
        <v>4</v>
      </c>
      <c r="D12" s="561">
        <f t="shared" si="0"/>
        <v>1.7479614399706343E-3</v>
      </c>
      <c r="E12" s="462" t="s">
        <v>521</v>
      </c>
      <c r="F12" s="563">
        <v>4</v>
      </c>
      <c r="G12" s="749" t="s">
        <v>1480</v>
      </c>
    </row>
    <row r="13" spans="1:8" ht="18" customHeight="1" x14ac:dyDescent="0.25">
      <c r="A13" s="459">
        <v>161</v>
      </c>
      <c r="B13" s="368" t="s">
        <v>472</v>
      </c>
      <c r="C13" s="498">
        <v>3</v>
      </c>
      <c r="D13" s="561">
        <f t="shared" si="0"/>
        <v>1.3109710799779758E-3</v>
      </c>
      <c r="E13" s="462" t="s">
        <v>521</v>
      </c>
      <c r="F13" s="563">
        <v>3</v>
      </c>
      <c r="G13" s="749" t="s">
        <v>1480</v>
      </c>
    </row>
    <row r="14" spans="1:8" ht="18" customHeight="1" x14ac:dyDescent="0.25">
      <c r="A14" s="459">
        <v>27</v>
      </c>
      <c r="B14" s="368" t="s">
        <v>285</v>
      </c>
      <c r="C14" s="498">
        <v>362</v>
      </c>
      <c r="D14" s="561">
        <f t="shared" si="0"/>
        <v>0.15819051031734241</v>
      </c>
      <c r="E14" s="562">
        <v>300</v>
      </c>
      <c r="F14" s="563">
        <f>C14-E14</f>
        <v>62</v>
      </c>
      <c r="G14" s="564">
        <f>F14/E14*100</f>
        <v>20.666666666666668</v>
      </c>
    </row>
    <row r="15" spans="1:8" ht="18" customHeight="1" x14ac:dyDescent="0.25">
      <c r="A15" s="459">
        <v>139</v>
      </c>
      <c r="B15" s="368" t="s">
        <v>287</v>
      </c>
      <c r="C15" s="498">
        <v>5</v>
      </c>
      <c r="D15" s="561">
        <f t="shared" si="0"/>
        <v>2.1849517999632927E-3</v>
      </c>
      <c r="E15" s="462" t="s">
        <v>521</v>
      </c>
      <c r="F15" s="563">
        <v>5</v>
      </c>
      <c r="G15" s="749" t="s">
        <v>1480</v>
      </c>
    </row>
    <row r="16" spans="1:8" ht="18" customHeight="1" x14ac:dyDescent="0.25">
      <c r="A16" s="459">
        <v>57</v>
      </c>
      <c r="B16" s="368" t="s">
        <v>513</v>
      </c>
      <c r="C16" s="498">
        <v>63</v>
      </c>
      <c r="D16" s="561">
        <f t="shared" si="0"/>
        <v>2.753039267953749E-2</v>
      </c>
      <c r="E16" s="562">
        <v>60</v>
      </c>
      <c r="F16" s="563">
        <f>C16-E16</f>
        <v>3</v>
      </c>
      <c r="G16" s="564">
        <f>F16/E16*100</f>
        <v>5</v>
      </c>
    </row>
    <row r="17" spans="1:7" ht="18" customHeight="1" x14ac:dyDescent="0.25">
      <c r="A17" s="459">
        <v>2</v>
      </c>
      <c r="B17" s="368" t="s">
        <v>344</v>
      </c>
      <c r="C17" s="498">
        <v>34962</v>
      </c>
      <c r="D17" s="561">
        <f t="shared" si="0"/>
        <v>15.278056966063328</v>
      </c>
      <c r="E17" s="562">
        <v>34443</v>
      </c>
      <c r="F17" s="563">
        <f>C17-E17</f>
        <v>519</v>
      </c>
      <c r="G17" s="564">
        <f>F17/E17*100</f>
        <v>1.5068373835031792</v>
      </c>
    </row>
    <row r="18" spans="1:7" ht="18" customHeight="1" x14ac:dyDescent="0.25">
      <c r="A18" s="459">
        <v>110</v>
      </c>
      <c r="B18" s="368" t="s">
        <v>331</v>
      </c>
      <c r="C18" s="498">
        <v>12</v>
      </c>
      <c r="D18" s="561">
        <f t="shared" si="0"/>
        <v>5.2438843199119033E-3</v>
      </c>
      <c r="E18" s="562">
        <v>11</v>
      </c>
      <c r="F18" s="563">
        <f>C18-E18</f>
        <v>1</v>
      </c>
      <c r="G18" s="564">
        <f>F18/E18*100</f>
        <v>9.0909090909090917</v>
      </c>
    </row>
    <row r="19" spans="1:7" ht="18" customHeight="1" x14ac:dyDescent="0.25">
      <c r="A19" s="459">
        <v>89</v>
      </c>
      <c r="B19" s="368" t="s">
        <v>485</v>
      </c>
      <c r="C19" s="498">
        <v>23</v>
      </c>
      <c r="D19" s="561">
        <f t="shared" si="0"/>
        <v>1.0050778279831148E-2</v>
      </c>
      <c r="E19" s="562">
        <v>17</v>
      </c>
      <c r="F19" s="563">
        <f>C19-E19</f>
        <v>6</v>
      </c>
      <c r="G19" s="564">
        <f>F19/E19*100</f>
        <v>35.294117647058826</v>
      </c>
    </row>
    <row r="20" spans="1:7" ht="18" customHeight="1" x14ac:dyDescent="0.25">
      <c r="A20" s="459">
        <v>130</v>
      </c>
      <c r="B20" s="368" t="s">
        <v>486</v>
      </c>
      <c r="C20" s="498">
        <v>7</v>
      </c>
      <c r="D20" s="561">
        <f t="shared" si="0"/>
        <v>3.0589325199486101E-3</v>
      </c>
      <c r="E20" s="562">
        <v>11</v>
      </c>
      <c r="F20" s="563">
        <f>C20-E20</f>
        <v>-4</v>
      </c>
      <c r="G20" s="564">
        <f>F20/E20*100</f>
        <v>-36.363636363636367</v>
      </c>
    </row>
    <row r="21" spans="1:7" ht="18" customHeight="1" x14ac:dyDescent="0.25">
      <c r="A21" s="459">
        <v>147</v>
      </c>
      <c r="B21" s="368" t="s">
        <v>473</v>
      </c>
      <c r="C21" s="498">
        <v>4</v>
      </c>
      <c r="D21" s="561">
        <f t="shared" si="0"/>
        <v>1.7479614399706343E-3</v>
      </c>
      <c r="E21" s="462" t="s">
        <v>521</v>
      </c>
      <c r="F21" s="563">
        <v>4</v>
      </c>
      <c r="G21" s="749" t="s">
        <v>1480</v>
      </c>
    </row>
    <row r="22" spans="1:7" ht="18" customHeight="1" x14ac:dyDescent="0.25">
      <c r="A22" s="459">
        <v>25</v>
      </c>
      <c r="B22" s="368" t="s">
        <v>296</v>
      </c>
      <c r="C22" s="498">
        <v>431</v>
      </c>
      <c r="D22" s="561">
        <f t="shared" si="0"/>
        <v>0.18834284515683583</v>
      </c>
      <c r="E22" s="562">
        <v>210</v>
      </c>
      <c r="F22" s="563">
        <f>C22-E22</f>
        <v>221</v>
      </c>
      <c r="G22" s="564">
        <f>F22/E22*100</f>
        <v>105.23809523809524</v>
      </c>
    </row>
    <row r="23" spans="1:7" ht="18" customHeight="1" x14ac:dyDescent="0.25">
      <c r="A23" s="459">
        <v>41</v>
      </c>
      <c r="B23" s="368" t="s">
        <v>322</v>
      </c>
      <c r="C23" s="498">
        <v>149</v>
      </c>
      <c r="D23" s="561">
        <f t="shared" si="0"/>
        <v>6.5111563638906134E-2</v>
      </c>
      <c r="E23" s="562">
        <v>69</v>
      </c>
      <c r="F23" s="563">
        <f>C23-E23</f>
        <v>80</v>
      </c>
      <c r="G23" s="564">
        <f>F23/E23*100</f>
        <v>115.94202898550725</v>
      </c>
    </row>
    <row r="24" spans="1:7" ht="18" customHeight="1" x14ac:dyDescent="0.25">
      <c r="A24" s="459">
        <v>124</v>
      </c>
      <c r="B24" s="368" t="s">
        <v>505</v>
      </c>
      <c r="C24" s="498">
        <v>8</v>
      </c>
      <c r="D24" s="561">
        <f t="shared" si="0"/>
        <v>3.4959228799412686E-3</v>
      </c>
      <c r="E24" s="462" t="s">
        <v>521</v>
      </c>
      <c r="F24" s="563">
        <v>8</v>
      </c>
      <c r="G24" s="749" t="s">
        <v>1480</v>
      </c>
    </row>
    <row r="25" spans="1:7" ht="18" customHeight="1" x14ac:dyDescent="0.25">
      <c r="A25" s="459">
        <v>83</v>
      </c>
      <c r="B25" s="368" t="s">
        <v>267</v>
      </c>
      <c r="C25" s="498">
        <v>26</v>
      </c>
      <c r="D25" s="561">
        <f t="shared" si="0"/>
        <v>1.1361749359809123E-2</v>
      </c>
      <c r="E25" s="562">
        <v>29</v>
      </c>
      <c r="F25" s="563">
        <f>C25-E25</f>
        <v>-3</v>
      </c>
      <c r="G25" s="564">
        <f>F25/E25*100</f>
        <v>-10.344827586206897</v>
      </c>
    </row>
    <row r="26" spans="1:7" ht="18" customHeight="1" x14ac:dyDescent="0.25">
      <c r="A26" s="459">
        <v>104</v>
      </c>
      <c r="B26" s="368" t="s">
        <v>268</v>
      </c>
      <c r="C26" s="498">
        <v>15</v>
      </c>
      <c r="D26" s="561">
        <f t="shared" si="0"/>
        <v>6.5548553998898791E-3</v>
      </c>
      <c r="E26" s="462" t="s">
        <v>521</v>
      </c>
      <c r="F26" s="563">
        <v>15</v>
      </c>
      <c r="G26" s="749" t="s">
        <v>1480</v>
      </c>
    </row>
    <row r="27" spans="1:7" ht="18" customHeight="1" x14ac:dyDescent="0.25">
      <c r="A27" s="459">
        <v>39</v>
      </c>
      <c r="B27" s="368" t="s">
        <v>311</v>
      </c>
      <c r="C27" s="498">
        <v>168</v>
      </c>
      <c r="D27" s="561">
        <f t="shared" si="0"/>
        <v>7.3414380478766639E-2</v>
      </c>
      <c r="E27" s="562">
        <v>144</v>
      </c>
      <c r="F27" s="563">
        <f>C27-E27</f>
        <v>24</v>
      </c>
      <c r="G27" s="564">
        <f>F27/E27*100</f>
        <v>16.666666666666664</v>
      </c>
    </row>
    <row r="28" spans="1:7" ht="18" customHeight="1" x14ac:dyDescent="0.25">
      <c r="A28" s="459">
        <v>140</v>
      </c>
      <c r="B28" s="368" t="s">
        <v>315</v>
      </c>
      <c r="C28" s="498">
        <v>4</v>
      </c>
      <c r="D28" s="561">
        <f t="shared" si="0"/>
        <v>1.7479614399706343E-3</v>
      </c>
      <c r="E28" s="462" t="s">
        <v>521</v>
      </c>
      <c r="F28" s="563">
        <v>4</v>
      </c>
      <c r="G28" s="749" t="s">
        <v>1480</v>
      </c>
    </row>
    <row r="29" spans="1:7" ht="18" customHeight="1" x14ac:dyDescent="0.25">
      <c r="A29" s="459">
        <v>15</v>
      </c>
      <c r="B29" s="368" t="s">
        <v>336</v>
      </c>
      <c r="C29" s="498">
        <v>729</v>
      </c>
      <c r="D29" s="561">
        <f t="shared" si="0"/>
        <v>0.31856597243464807</v>
      </c>
      <c r="E29" s="562">
        <v>687</v>
      </c>
      <c r="F29" s="563">
        <f>C29-E29</f>
        <v>42</v>
      </c>
      <c r="G29" s="564">
        <f>F29/E29*100</f>
        <v>6.1135371179039302</v>
      </c>
    </row>
    <row r="30" spans="1:7" ht="18" customHeight="1" x14ac:dyDescent="0.25">
      <c r="A30" s="459">
        <v>52</v>
      </c>
      <c r="B30" s="368" t="s">
        <v>323</v>
      </c>
      <c r="C30" s="498">
        <v>74</v>
      </c>
      <c r="D30" s="561">
        <f t="shared" si="0"/>
        <v>3.2337286639456737E-2</v>
      </c>
      <c r="E30" s="562">
        <v>45</v>
      </c>
      <c r="F30" s="563">
        <f>C30-E30</f>
        <v>29</v>
      </c>
      <c r="G30" s="564">
        <f>F30/E30*100</f>
        <v>64.444444444444443</v>
      </c>
    </row>
    <row r="31" spans="1:7" ht="18" customHeight="1" x14ac:dyDescent="0.25">
      <c r="A31" s="459">
        <v>67</v>
      </c>
      <c r="B31" s="368" t="s">
        <v>312</v>
      </c>
      <c r="C31" s="498">
        <v>48</v>
      </c>
      <c r="D31" s="561">
        <f t="shared" si="0"/>
        <v>2.0975537279647613E-2</v>
      </c>
      <c r="E31" s="462" t="s">
        <v>521</v>
      </c>
      <c r="F31" s="563">
        <v>48</v>
      </c>
      <c r="G31" s="749" t="s">
        <v>1480</v>
      </c>
    </row>
    <row r="32" spans="1:7" ht="18" customHeight="1" x14ac:dyDescent="0.25">
      <c r="A32" s="459">
        <v>53</v>
      </c>
      <c r="B32" s="368" t="s">
        <v>335</v>
      </c>
      <c r="C32" s="498">
        <v>65</v>
      </c>
      <c r="D32" s="561">
        <f t="shared" si="0"/>
        <v>2.8404373399522807E-2</v>
      </c>
      <c r="E32" s="562">
        <v>120</v>
      </c>
      <c r="F32" s="563">
        <f>C32-E32</f>
        <v>-55</v>
      </c>
      <c r="G32" s="564">
        <f>F32/E32*100</f>
        <v>-45.833333333333329</v>
      </c>
    </row>
    <row r="33" spans="1:7" ht="18" customHeight="1" x14ac:dyDescent="0.25">
      <c r="A33" s="459">
        <v>36</v>
      </c>
      <c r="B33" s="368" t="s">
        <v>518</v>
      </c>
      <c r="C33" s="498">
        <v>205</v>
      </c>
      <c r="D33" s="561">
        <f t="shared" si="0"/>
        <v>8.9583023798495004E-2</v>
      </c>
      <c r="E33" s="462" t="s">
        <v>521</v>
      </c>
      <c r="F33" s="563">
        <v>205</v>
      </c>
      <c r="G33" s="749" t="s">
        <v>1480</v>
      </c>
    </row>
    <row r="34" spans="1:7" ht="18" customHeight="1" x14ac:dyDescent="0.25">
      <c r="A34" s="459">
        <v>68</v>
      </c>
      <c r="B34" s="368" t="s">
        <v>269</v>
      </c>
      <c r="C34" s="498">
        <v>48</v>
      </c>
      <c r="D34" s="561">
        <f t="shared" si="0"/>
        <v>2.0975537279647613E-2</v>
      </c>
      <c r="E34" s="562">
        <v>57</v>
      </c>
      <c r="F34" s="563">
        <f>C34-E34</f>
        <v>-9</v>
      </c>
      <c r="G34" s="564">
        <f>F34/E34*100</f>
        <v>-15.789473684210526</v>
      </c>
    </row>
    <row r="35" spans="1:7" ht="18" customHeight="1" x14ac:dyDescent="0.25">
      <c r="A35" s="459">
        <v>125</v>
      </c>
      <c r="B35" s="368" t="s">
        <v>517</v>
      </c>
      <c r="C35" s="498">
        <v>8</v>
      </c>
      <c r="D35" s="561">
        <f t="shared" si="0"/>
        <v>3.4959228799412686E-3</v>
      </c>
      <c r="E35" s="462" t="s">
        <v>521</v>
      </c>
      <c r="F35" s="563">
        <v>8</v>
      </c>
      <c r="G35" s="749" t="s">
        <v>1480</v>
      </c>
    </row>
    <row r="36" spans="1:7" ht="18" customHeight="1" x14ac:dyDescent="0.25">
      <c r="A36" s="459">
        <v>64</v>
      </c>
      <c r="B36" s="368" t="s">
        <v>274</v>
      </c>
      <c r="C36" s="498">
        <v>51</v>
      </c>
      <c r="D36" s="561">
        <f t="shared" si="0"/>
        <v>2.2286508359625586E-2</v>
      </c>
      <c r="E36" s="562">
        <v>47</v>
      </c>
      <c r="F36" s="563">
        <f>C36-E36</f>
        <v>4</v>
      </c>
      <c r="G36" s="564">
        <f>F36/E36*100</f>
        <v>8.5106382978723403</v>
      </c>
    </row>
    <row r="37" spans="1:7" ht="18" customHeight="1" x14ac:dyDescent="0.25">
      <c r="A37" s="459">
        <v>58</v>
      </c>
      <c r="B37" s="368" t="s">
        <v>249</v>
      </c>
      <c r="C37" s="498">
        <v>62</v>
      </c>
      <c r="D37" s="561">
        <f t="shared" si="0"/>
        <v>2.7093402319544831E-2</v>
      </c>
      <c r="E37" s="562">
        <v>62</v>
      </c>
      <c r="F37" s="563">
        <f>C37-E37</f>
        <v>0</v>
      </c>
      <c r="G37" s="564">
        <f>F37/E37*100</f>
        <v>0</v>
      </c>
    </row>
    <row r="38" spans="1:7" ht="18" customHeight="1" x14ac:dyDescent="0.25">
      <c r="A38" s="459">
        <v>106</v>
      </c>
      <c r="B38" s="368" t="s">
        <v>282</v>
      </c>
      <c r="C38" s="498">
        <v>14</v>
      </c>
      <c r="D38" s="561">
        <f t="shared" ref="D38:D69" si="3">C38/228838*100</f>
        <v>6.1178650398972202E-3</v>
      </c>
      <c r="E38" s="462" t="s">
        <v>521</v>
      </c>
      <c r="F38" s="563">
        <v>14</v>
      </c>
      <c r="G38" s="749" t="s">
        <v>1480</v>
      </c>
    </row>
    <row r="39" spans="1:7" ht="18" customHeight="1" x14ac:dyDescent="0.25">
      <c r="A39" s="459">
        <v>152</v>
      </c>
      <c r="B39" s="368" t="s">
        <v>306</v>
      </c>
      <c r="C39" s="498">
        <v>3</v>
      </c>
      <c r="D39" s="561">
        <f t="shared" si="3"/>
        <v>1.3109710799779758E-3</v>
      </c>
      <c r="E39" s="462" t="s">
        <v>521</v>
      </c>
      <c r="F39" s="563">
        <v>3</v>
      </c>
      <c r="G39" s="749" t="s">
        <v>1480</v>
      </c>
    </row>
    <row r="40" spans="1:7" ht="18" customHeight="1" x14ac:dyDescent="0.25">
      <c r="A40" s="459">
        <v>47</v>
      </c>
      <c r="B40" s="368" t="s">
        <v>474</v>
      </c>
      <c r="C40" s="498">
        <v>98</v>
      </c>
      <c r="D40" s="561">
        <f t="shared" si="3"/>
        <v>4.2825055279280537E-2</v>
      </c>
      <c r="E40" s="562">
        <v>67</v>
      </c>
      <c r="F40" s="563">
        <f>C40-E40</f>
        <v>31</v>
      </c>
      <c r="G40" s="564">
        <f>F40/E40*100</f>
        <v>46.268656716417908</v>
      </c>
    </row>
    <row r="41" spans="1:7" ht="18" customHeight="1" x14ac:dyDescent="0.25">
      <c r="A41" s="459">
        <v>33</v>
      </c>
      <c r="B41" s="368" t="s">
        <v>247</v>
      </c>
      <c r="C41" s="498">
        <v>246</v>
      </c>
      <c r="D41" s="561">
        <f t="shared" si="3"/>
        <v>0.107499628558194</v>
      </c>
      <c r="E41" s="562">
        <v>227</v>
      </c>
      <c r="F41" s="563">
        <f>C41-E41</f>
        <v>19</v>
      </c>
      <c r="G41" s="564">
        <f>F41/E41*100</f>
        <v>8.3700440528634363</v>
      </c>
    </row>
    <row r="42" spans="1:7" ht="18" customHeight="1" x14ac:dyDescent="0.25">
      <c r="A42" s="459">
        <v>1</v>
      </c>
      <c r="B42" s="368" t="s">
        <v>245</v>
      </c>
      <c r="C42" s="498">
        <v>132635</v>
      </c>
      <c r="D42" s="561">
        <f t="shared" si="3"/>
        <v>57.960216397626262</v>
      </c>
      <c r="E42" s="562">
        <v>133013</v>
      </c>
      <c r="F42" s="563">
        <f>C42-E42</f>
        <v>-378</v>
      </c>
      <c r="G42" s="564">
        <f>F42/E42*100</f>
        <v>-0.28418274905460367</v>
      </c>
    </row>
    <row r="43" spans="1:7" ht="18" customHeight="1" x14ac:dyDescent="0.25">
      <c r="A43" s="459">
        <v>59</v>
      </c>
      <c r="B43" s="368" t="s">
        <v>252</v>
      </c>
      <c r="C43" s="498">
        <v>60</v>
      </c>
      <c r="D43" s="561">
        <f t="shared" si="3"/>
        <v>2.6219421599559516E-2</v>
      </c>
      <c r="E43" s="562">
        <v>23</v>
      </c>
      <c r="F43" s="563">
        <f>C43-E43</f>
        <v>37</v>
      </c>
      <c r="G43" s="564">
        <f>F43/E43*100</f>
        <v>160.86956521739131</v>
      </c>
    </row>
    <row r="44" spans="1:7" ht="18" customHeight="1" x14ac:dyDescent="0.25">
      <c r="A44" s="459">
        <v>121</v>
      </c>
      <c r="B44" s="368" t="s">
        <v>475</v>
      </c>
      <c r="C44" s="498">
        <v>9</v>
      </c>
      <c r="D44" s="561">
        <f t="shared" si="3"/>
        <v>3.9329132399339266E-3</v>
      </c>
      <c r="E44" s="462" t="s">
        <v>521</v>
      </c>
      <c r="F44" s="563">
        <v>9</v>
      </c>
      <c r="G44" s="749" t="s">
        <v>1480</v>
      </c>
    </row>
    <row r="45" spans="1:7" ht="18" customHeight="1" x14ac:dyDescent="0.25">
      <c r="A45" s="459">
        <v>37</v>
      </c>
      <c r="B45" s="368" t="s">
        <v>494</v>
      </c>
      <c r="C45" s="498">
        <v>178</v>
      </c>
      <c r="D45" s="561">
        <f t="shared" si="3"/>
        <v>7.7784284078693228E-2</v>
      </c>
      <c r="E45" s="562">
        <v>106</v>
      </c>
      <c r="F45" s="563">
        <f>C45-E45</f>
        <v>72</v>
      </c>
      <c r="G45" s="564">
        <f>F45/E45*100</f>
        <v>67.924528301886795</v>
      </c>
    </row>
    <row r="46" spans="1:7" ht="18" customHeight="1" x14ac:dyDescent="0.25">
      <c r="A46" s="459">
        <v>85</v>
      </c>
      <c r="B46" s="368" t="s">
        <v>308</v>
      </c>
      <c r="C46" s="498">
        <v>25</v>
      </c>
      <c r="D46" s="561">
        <f t="shared" si="3"/>
        <v>1.0924758999816464E-2</v>
      </c>
      <c r="E46" s="748" t="s">
        <v>521</v>
      </c>
      <c r="F46" s="563">
        <f>C46</f>
        <v>25</v>
      </c>
      <c r="G46" s="749" t="s">
        <v>1480</v>
      </c>
    </row>
    <row r="47" spans="1:7" ht="18" customHeight="1" x14ac:dyDescent="0.25">
      <c r="A47" s="459">
        <v>6</v>
      </c>
      <c r="B47" s="368" t="s">
        <v>330</v>
      </c>
      <c r="C47" s="498">
        <v>2047</v>
      </c>
      <c r="D47" s="561">
        <f t="shared" si="3"/>
        <v>0.89451926690497208</v>
      </c>
      <c r="E47" s="562">
        <v>1266</v>
      </c>
      <c r="F47" s="563">
        <f>C47-E47</f>
        <v>781</v>
      </c>
      <c r="G47" s="564">
        <f>F47/E47*100</f>
        <v>61.690363349131118</v>
      </c>
    </row>
    <row r="48" spans="1:7" ht="18" customHeight="1" x14ac:dyDescent="0.25">
      <c r="A48" s="459">
        <v>72</v>
      </c>
      <c r="B48" s="368" t="s">
        <v>253</v>
      </c>
      <c r="C48" s="498">
        <v>41</v>
      </c>
      <c r="D48" s="561">
        <f t="shared" si="3"/>
        <v>1.7916604759699001E-2</v>
      </c>
      <c r="E48" s="562">
        <v>28</v>
      </c>
      <c r="F48" s="563">
        <f>C48-E48</f>
        <v>13</v>
      </c>
      <c r="G48" s="564">
        <f>F48/E48*100</f>
        <v>46.428571428571431</v>
      </c>
    </row>
    <row r="49" spans="1:7" ht="18" customHeight="1" x14ac:dyDescent="0.25">
      <c r="A49" s="459">
        <v>17</v>
      </c>
      <c r="B49" s="368" t="s">
        <v>254</v>
      </c>
      <c r="C49" s="498">
        <v>644</v>
      </c>
      <c r="D49" s="561">
        <f t="shared" si="3"/>
        <v>0.28142179183527211</v>
      </c>
      <c r="E49" s="562">
        <v>429</v>
      </c>
      <c r="F49" s="563">
        <f>C49-E49</f>
        <v>215</v>
      </c>
      <c r="G49" s="564">
        <f>F49/E49*100</f>
        <v>50.116550116550115</v>
      </c>
    </row>
    <row r="50" spans="1:7" ht="18" customHeight="1" x14ac:dyDescent="0.25">
      <c r="A50" s="459">
        <v>148</v>
      </c>
      <c r="B50" s="368" t="s">
        <v>519</v>
      </c>
      <c r="C50" s="498">
        <v>4</v>
      </c>
      <c r="D50" s="561">
        <f t="shared" si="3"/>
        <v>1.7479614399706343E-3</v>
      </c>
      <c r="E50" s="462" t="s">
        <v>521</v>
      </c>
      <c r="F50" s="563">
        <v>4</v>
      </c>
      <c r="G50" s="749" t="s">
        <v>1480</v>
      </c>
    </row>
    <row r="51" spans="1:7" ht="18" customHeight="1" x14ac:dyDescent="0.25">
      <c r="A51" s="459">
        <v>131</v>
      </c>
      <c r="B51" s="368" t="s">
        <v>487</v>
      </c>
      <c r="C51" s="498">
        <v>7</v>
      </c>
      <c r="D51" s="561">
        <f t="shared" si="3"/>
        <v>3.0589325199486101E-3</v>
      </c>
      <c r="E51" s="462" t="s">
        <v>521</v>
      </c>
      <c r="F51" s="563">
        <v>7</v>
      </c>
      <c r="G51" s="749" t="s">
        <v>1480</v>
      </c>
    </row>
    <row r="52" spans="1:7" ht="18" customHeight="1" x14ac:dyDescent="0.25">
      <c r="A52" s="459">
        <v>101</v>
      </c>
      <c r="B52" s="368" t="s">
        <v>242</v>
      </c>
      <c r="C52" s="498">
        <v>16</v>
      </c>
      <c r="D52" s="561">
        <f t="shared" si="3"/>
        <v>6.9918457598825371E-3</v>
      </c>
      <c r="E52" s="462" t="s">
        <v>521</v>
      </c>
      <c r="F52" s="563">
        <v>16</v>
      </c>
      <c r="G52" s="749" t="s">
        <v>1480</v>
      </c>
    </row>
    <row r="53" spans="1:7" ht="18" customHeight="1" x14ac:dyDescent="0.25">
      <c r="A53" s="459">
        <v>13</v>
      </c>
      <c r="B53" s="368" t="s">
        <v>246</v>
      </c>
      <c r="C53" s="498">
        <v>837</v>
      </c>
      <c r="D53" s="561">
        <f t="shared" si="3"/>
        <v>0.36576093131385518</v>
      </c>
      <c r="E53" s="562">
        <v>768</v>
      </c>
      <c r="F53" s="563">
        <f>C53-E53</f>
        <v>69</v>
      </c>
      <c r="G53" s="564">
        <f>F53/E53*100</f>
        <v>8.984375</v>
      </c>
    </row>
    <row r="54" spans="1:7" ht="18" customHeight="1" x14ac:dyDescent="0.25">
      <c r="A54" s="459">
        <v>76</v>
      </c>
      <c r="B54" s="368" t="s">
        <v>495</v>
      </c>
      <c r="C54" s="498">
        <v>35</v>
      </c>
      <c r="D54" s="561">
        <f t="shared" si="3"/>
        <v>1.5294662599743051E-2</v>
      </c>
      <c r="E54" s="562">
        <v>24</v>
      </c>
      <c r="F54" s="563">
        <f>C54-E54</f>
        <v>11</v>
      </c>
      <c r="G54" s="564">
        <f>F54/E54*100</f>
        <v>45.833333333333329</v>
      </c>
    </row>
    <row r="55" spans="1:7" ht="18" customHeight="1" x14ac:dyDescent="0.25">
      <c r="A55" s="459">
        <v>3</v>
      </c>
      <c r="B55" s="368" t="s">
        <v>255</v>
      </c>
      <c r="C55" s="498">
        <v>3242</v>
      </c>
      <c r="D55" s="561">
        <f t="shared" si="3"/>
        <v>1.4167227470961992</v>
      </c>
      <c r="E55" s="562">
        <v>2855</v>
      </c>
      <c r="F55" s="563">
        <f>C55-E55</f>
        <v>387</v>
      </c>
      <c r="G55" s="564">
        <f>F55/E55*100</f>
        <v>13.555166374781086</v>
      </c>
    </row>
    <row r="56" spans="1:7" ht="18" customHeight="1" x14ac:dyDescent="0.25">
      <c r="A56" s="459">
        <v>30</v>
      </c>
      <c r="B56" s="368" t="s">
        <v>297</v>
      </c>
      <c r="C56" s="498">
        <v>279</v>
      </c>
      <c r="D56" s="561">
        <f t="shared" si="3"/>
        <v>0.12192031043795175</v>
      </c>
      <c r="E56" s="562">
        <v>104</v>
      </c>
      <c r="F56" s="563">
        <f>C56-E56</f>
        <v>175</v>
      </c>
      <c r="G56" s="564">
        <f>F56/E56*100</f>
        <v>168.26923076923077</v>
      </c>
    </row>
    <row r="57" spans="1:7" ht="18" customHeight="1" x14ac:dyDescent="0.25">
      <c r="A57" s="459">
        <v>18</v>
      </c>
      <c r="B57" s="368" t="s">
        <v>337</v>
      </c>
      <c r="C57" s="498">
        <v>533</v>
      </c>
      <c r="D57" s="561">
        <f t="shared" si="3"/>
        <v>0.23291586187608704</v>
      </c>
      <c r="E57" s="562">
        <v>607</v>
      </c>
      <c r="F57" s="563">
        <f>C57-E57</f>
        <v>-74</v>
      </c>
      <c r="G57" s="564">
        <f>F57/E57*100</f>
        <v>-12.191103789126853</v>
      </c>
    </row>
    <row r="58" spans="1:7" ht="18" customHeight="1" x14ac:dyDescent="0.25">
      <c r="A58" s="459">
        <v>71</v>
      </c>
      <c r="B58" s="368" t="s">
        <v>284</v>
      </c>
      <c r="C58" s="498">
        <v>44</v>
      </c>
      <c r="D58" s="561">
        <f t="shared" si="3"/>
        <v>1.9227575839676977E-2</v>
      </c>
      <c r="E58" s="462" t="s">
        <v>521</v>
      </c>
      <c r="F58" s="563">
        <v>44</v>
      </c>
      <c r="G58" s="749" t="s">
        <v>1480</v>
      </c>
    </row>
    <row r="59" spans="1:7" ht="18" customHeight="1" x14ac:dyDescent="0.25">
      <c r="A59" s="459">
        <v>108</v>
      </c>
      <c r="B59" s="368" t="s">
        <v>286</v>
      </c>
      <c r="C59" s="498">
        <v>13</v>
      </c>
      <c r="D59" s="561">
        <f t="shared" si="3"/>
        <v>5.6808746799045613E-3</v>
      </c>
      <c r="E59" s="562">
        <v>14</v>
      </c>
      <c r="F59" s="563">
        <f>C59-E59</f>
        <v>-1</v>
      </c>
      <c r="G59" s="564">
        <f>F59/E59*100</f>
        <v>-7.1428571428571423</v>
      </c>
    </row>
    <row r="60" spans="1:7" ht="18" customHeight="1" x14ac:dyDescent="0.25">
      <c r="A60" s="459">
        <v>12</v>
      </c>
      <c r="B60" s="368" t="s">
        <v>298</v>
      </c>
      <c r="C60" s="498">
        <v>852</v>
      </c>
      <c r="D60" s="561">
        <f t="shared" si="3"/>
        <v>0.3723157867137451</v>
      </c>
      <c r="E60" s="562">
        <v>431</v>
      </c>
      <c r="F60" s="563">
        <f>C60-E60</f>
        <v>421</v>
      </c>
      <c r="G60" s="564">
        <f>F60/E60*100</f>
        <v>97.679814385150806</v>
      </c>
    </row>
    <row r="61" spans="1:7" ht="18" customHeight="1" x14ac:dyDescent="0.25">
      <c r="A61" s="459">
        <v>48</v>
      </c>
      <c r="B61" s="368" t="s">
        <v>264</v>
      </c>
      <c r="C61" s="498">
        <v>93</v>
      </c>
      <c r="D61" s="561">
        <f t="shared" si="3"/>
        <v>4.0640103479317242E-2</v>
      </c>
      <c r="E61" s="562">
        <v>74</v>
      </c>
      <c r="F61" s="563">
        <f>C61-E61</f>
        <v>19</v>
      </c>
      <c r="G61" s="564">
        <f>F61/E61*100</f>
        <v>25.675675675675674</v>
      </c>
    </row>
    <row r="62" spans="1:7" ht="18" customHeight="1" x14ac:dyDescent="0.25">
      <c r="A62" s="459">
        <v>153</v>
      </c>
      <c r="B62" s="368" t="s">
        <v>258</v>
      </c>
      <c r="C62" s="498">
        <v>3</v>
      </c>
      <c r="D62" s="561">
        <f t="shared" si="3"/>
        <v>1.3109710799779758E-3</v>
      </c>
      <c r="E62" s="462" t="s">
        <v>521</v>
      </c>
      <c r="F62" s="563">
        <v>3</v>
      </c>
      <c r="G62" s="749" t="s">
        <v>1480</v>
      </c>
    </row>
    <row r="63" spans="1:7" ht="18" customHeight="1" x14ac:dyDescent="0.25">
      <c r="A63" s="459">
        <v>70</v>
      </c>
      <c r="B63" s="368" t="s">
        <v>476</v>
      </c>
      <c r="C63" s="498">
        <v>46</v>
      </c>
      <c r="D63" s="561">
        <f t="shared" si="3"/>
        <v>2.0101556559662295E-2</v>
      </c>
      <c r="E63" s="462" t="s">
        <v>521</v>
      </c>
      <c r="F63" s="563">
        <v>46</v>
      </c>
      <c r="G63" s="749" t="s">
        <v>1480</v>
      </c>
    </row>
    <row r="64" spans="1:7" ht="18" customHeight="1" x14ac:dyDescent="0.25">
      <c r="A64" s="459">
        <v>92</v>
      </c>
      <c r="B64" s="368" t="s">
        <v>324</v>
      </c>
      <c r="C64" s="498">
        <v>21</v>
      </c>
      <c r="D64" s="561">
        <f t="shared" si="3"/>
        <v>9.1767975598458298E-3</v>
      </c>
      <c r="E64" s="562">
        <v>14</v>
      </c>
      <c r="F64" s="563">
        <f>C64-E64</f>
        <v>7</v>
      </c>
      <c r="G64" s="564">
        <f>F64/E64*100</f>
        <v>50</v>
      </c>
    </row>
    <row r="65" spans="1:7" ht="18" customHeight="1" x14ac:dyDescent="0.25">
      <c r="A65" s="459">
        <v>93</v>
      </c>
      <c r="B65" s="368" t="s">
        <v>334</v>
      </c>
      <c r="C65" s="498">
        <v>21</v>
      </c>
      <c r="D65" s="561">
        <f t="shared" si="3"/>
        <v>9.1767975598458298E-3</v>
      </c>
      <c r="E65" s="462" t="s">
        <v>521</v>
      </c>
      <c r="F65" s="563">
        <v>21</v>
      </c>
      <c r="G65" s="749" t="s">
        <v>1480</v>
      </c>
    </row>
    <row r="66" spans="1:7" ht="18" customHeight="1" x14ac:dyDescent="0.25">
      <c r="A66" s="459">
        <v>128</v>
      </c>
      <c r="B66" s="368" t="s">
        <v>309</v>
      </c>
      <c r="C66" s="498">
        <v>7</v>
      </c>
      <c r="D66" s="561">
        <f t="shared" si="3"/>
        <v>3.0589325199486101E-3</v>
      </c>
      <c r="E66" s="462" t="s">
        <v>521</v>
      </c>
      <c r="F66" s="563">
        <v>7</v>
      </c>
      <c r="G66" s="749" t="s">
        <v>1480</v>
      </c>
    </row>
    <row r="67" spans="1:7" ht="18" customHeight="1" x14ac:dyDescent="0.25">
      <c r="A67" s="459">
        <v>114</v>
      </c>
      <c r="B67" s="368" t="s">
        <v>295</v>
      </c>
      <c r="C67" s="498">
        <v>11</v>
      </c>
      <c r="D67" s="561">
        <f t="shared" si="3"/>
        <v>4.8068939599192444E-3</v>
      </c>
      <c r="E67" s="462">
        <v>12</v>
      </c>
      <c r="F67" s="563">
        <f>C67-E67</f>
        <v>-1</v>
      </c>
      <c r="G67" s="564">
        <f>F67/E67*100</f>
        <v>-8.3333333333333321</v>
      </c>
    </row>
    <row r="68" spans="1:7" ht="18" customHeight="1" x14ac:dyDescent="0.25">
      <c r="A68" s="459">
        <v>10</v>
      </c>
      <c r="B68" s="368" t="s">
        <v>325</v>
      </c>
      <c r="C68" s="498">
        <v>1191</v>
      </c>
      <c r="D68" s="561">
        <f t="shared" si="3"/>
        <v>0.52045551875125629</v>
      </c>
      <c r="E68" s="562">
        <v>949</v>
      </c>
      <c r="F68" s="563">
        <f>C68-E68</f>
        <v>242</v>
      </c>
      <c r="G68" s="564">
        <f>F68/E68*100</f>
        <v>25.500526870389884</v>
      </c>
    </row>
    <row r="69" spans="1:7" ht="18" customHeight="1" x14ac:dyDescent="0.25">
      <c r="A69" s="459">
        <v>154</v>
      </c>
      <c r="B69" s="368" t="s">
        <v>279</v>
      </c>
      <c r="C69" s="498">
        <v>3</v>
      </c>
      <c r="D69" s="561">
        <f t="shared" si="3"/>
        <v>1.3109710799779758E-3</v>
      </c>
      <c r="E69" s="462" t="s">
        <v>521</v>
      </c>
      <c r="F69" s="563">
        <v>3</v>
      </c>
      <c r="G69" s="749" t="s">
        <v>1480</v>
      </c>
    </row>
    <row r="70" spans="1:7" ht="18" customHeight="1" x14ac:dyDescent="0.25">
      <c r="A70" s="459">
        <v>87</v>
      </c>
      <c r="B70" s="368" t="s">
        <v>243</v>
      </c>
      <c r="C70" s="498">
        <v>24</v>
      </c>
      <c r="D70" s="561">
        <f t="shared" ref="D70:D101" si="4">C70/228838*100</f>
        <v>1.0487768639823807E-2</v>
      </c>
      <c r="E70" s="562">
        <v>50</v>
      </c>
      <c r="F70" s="563">
        <f t="shared" ref="F70:F75" si="5">C70-E70</f>
        <v>-26</v>
      </c>
      <c r="G70" s="564">
        <f t="shared" ref="G70:G75" si="6">F70/E70*100</f>
        <v>-52</v>
      </c>
    </row>
    <row r="71" spans="1:7" ht="18" customHeight="1" x14ac:dyDescent="0.25">
      <c r="A71" s="459">
        <v>14</v>
      </c>
      <c r="B71" s="368" t="s">
        <v>259</v>
      </c>
      <c r="C71" s="498">
        <v>769</v>
      </c>
      <c r="D71" s="561">
        <f t="shared" si="4"/>
        <v>0.33604558683435443</v>
      </c>
      <c r="E71" s="562">
        <v>748</v>
      </c>
      <c r="F71" s="563">
        <f t="shared" si="5"/>
        <v>21</v>
      </c>
      <c r="G71" s="564">
        <f t="shared" si="6"/>
        <v>2.8074866310160429</v>
      </c>
    </row>
    <row r="72" spans="1:7" ht="18" customHeight="1" x14ac:dyDescent="0.25">
      <c r="A72" s="459">
        <v>22</v>
      </c>
      <c r="B72" s="368" t="s">
        <v>340</v>
      </c>
      <c r="C72" s="498">
        <v>505</v>
      </c>
      <c r="D72" s="561">
        <f t="shared" si="4"/>
        <v>0.22068013179629259</v>
      </c>
      <c r="E72" s="562">
        <v>193</v>
      </c>
      <c r="F72" s="563">
        <f t="shared" si="5"/>
        <v>312</v>
      </c>
      <c r="G72" s="564">
        <f t="shared" si="6"/>
        <v>161.65803108808291</v>
      </c>
    </row>
    <row r="73" spans="1:7" ht="18" customHeight="1" x14ac:dyDescent="0.25">
      <c r="A73" s="459">
        <v>155</v>
      </c>
      <c r="B73" s="368" t="s">
        <v>332</v>
      </c>
      <c r="C73" s="498">
        <v>3</v>
      </c>
      <c r="D73" s="561">
        <f t="shared" si="4"/>
        <v>1.3109710799779758E-3</v>
      </c>
      <c r="E73" s="562">
        <v>10</v>
      </c>
      <c r="F73" s="563">
        <f t="shared" si="5"/>
        <v>-7</v>
      </c>
      <c r="G73" s="564">
        <f t="shared" si="6"/>
        <v>-70</v>
      </c>
    </row>
    <row r="74" spans="1:7" ht="18" customHeight="1" x14ac:dyDescent="0.25">
      <c r="A74" s="459">
        <v>79</v>
      </c>
      <c r="B74" s="368" t="s">
        <v>290</v>
      </c>
      <c r="C74" s="498">
        <v>30</v>
      </c>
      <c r="D74" s="561">
        <f t="shared" si="4"/>
        <v>1.3109710799779758E-2</v>
      </c>
      <c r="E74" s="562">
        <v>22</v>
      </c>
      <c r="F74" s="563">
        <f t="shared" si="5"/>
        <v>8</v>
      </c>
      <c r="G74" s="564">
        <f t="shared" si="6"/>
        <v>36.363636363636367</v>
      </c>
    </row>
    <row r="75" spans="1:7" ht="18" customHeight="1" x14ac:dyDescent="0.25">
      <c r="A75" s="459">
        <v>65</v>
      </c>
      <c r="B75" s="368" t="s">
        <v>313</v>
      </c>
      <c r="C75" s="498">
        <v>50</v>
      </c>
      <c r="D75" s="561">
        <f t="shared" si="4"/>
        <v>2.1849517999632927E-2</v>
      </c>
      <c r="E75" s="562">
        <v>46</v>
      </c>
      <c r="F75" s="563">
        <f t="shared" si="5"/>
        <v>4</v>
      </c>
      <c r="G75" s="564">
        <f t="shared" si="6"/>
        <v>8.695652173913043</v>
      </c>
    </row>
    <row r="76" spans="1:7" ht="18" customHeight="1" x14ac:dyDescent="0.25">
      <c r="A76" s="459">
        <v>136</v>
      </c>
      <c r="B76" s="368" t="s">
        <v>514</v>
      </c>
      <c r="C76" s="498">
        <v>6</v>
      </c>
      <c r="D76" s="561">
        <f t="shared" si="4"/>
        <v>2.6219421599559516E-3</v>
      </c>
      <c r="E76" s="462" t="s">
        <v>521</v>
      </c>
      <c r="F76" s="563">
        <v>6</v>
      </c>
      <c r="G76" s="749" t="s">
        <v>1480</v>
      </c>
    </row>
    <row r="77" spans="1:7" ht="18" customHeight="1" x14ac:dyDescent="0.25">
      <c r="A77" s="459">
        <v>32</v>
      </c>
      <c r="B77" s="368" t="s">
        <v>316</v>
      </c>
      <c r="C77" s="498">
        <v>252</v>
      </c>
      <c r="D77" s="561">
        <f t="shared" si="4"/>
        <v>0.11012157071814996</v>
      </c>
      <c r="E77" s="562">
        <v>167</v>
      </c>
      <c r="F77" s="563">
        <f>C77-E77</f>
        <v>85</v>
      </c>
      <c r="G77" s="564">
        <f>F77/E77*100</f>
        <v>50.898203592814376</v>
      </c>
    </row>
    <row r="78" spans="1:7" ht="18" customHeight="1" x14ac:dyDescent="0.25">
      <c r="A78" s="459">
        <v>118</v>
      </c>
      <c r="B78" s="368" t="s">
        <v>477</v>
      </c>
      <c r="C78" s="498">
        <v>10</v>
      </c>
      <c r="D78" s="561">
        <f t="shared" si="4"/>
        <v>4.3699035999265855E-3</v>
      </c>
      <c r="E78" s="462" t="s">
        <v>521</v>
      </c>
      <c r="F78" s="563">
        <v>10</v>
      </c>
      <c r="G78" s="564">
        <v>1000</v>
      </c>
    </row>
    <row r="79" spans="1:7" ht="18" customHeight="1" x14ac:dyDescent="0.25">
      <c r="A79" s="459">
        <v>74</v>
      </c>
      <c r="B79" s="368" t="s">
        <v>488</v>
      </c>
      <c r="C79" s="498">
        <v>39</v>
      </c>
      <c r="D79" s="561">
        <f t="shared" si="4"/>
        <v>1.7042624039713683E-2</v>
      </c>
      <c r="E79" s="562">
        <v>30</v>
      </c>
      <c r="F79" s="563">
        <f>C79-E79</f>
        <v>9</v>
      </c>
      <c r="G79" s="564">
        <f>F79/E79*100</f>
        <v>30</v>
      </c>
    </row>
    <row r="80" spans="1:7" ht="18" customHeight="1" x14ac:dyDescent="0.25">
      <c r="A80" s="459">
        <v>149</v>
      </c>
      <c r="B80" s="368" t="s">
        <v>509</v>
      </c>
      <c r="C80" s="498">
        <v>4</v>
      </c>
      <c r="D80" s="561">
        <f t="shared" si="4"/>
        <v>1.7479614399706343E-3</v>
      </c>
      <c r="E80" s="462" t="s">
        <v>521</v>
      </c>
      <c r="F80" s="563">
        <v>4</v>
      </c>
      <c r="G80" s="564">
        <v>400</v>
      </c>
    </row>
    <row r="81" spans="1:7" ht="18" customHeight="1" x14ac:dyDescent="0.25">
      <c r="A81" s="459">
        <v>109</v>
      </c>
      <c r="B81" s="368" t="s">
        <v>299</v>
      </c>
      <c r="C81" s="498">
        <v>13</v>
      </c>
      <c r="D81" s="561">
        <f t="shared" si="4"/>
        <v>5.6808746799045613E-3</v>
      </c>
      <c r="E81" s="462" t="s">
        <v>521</v>
      </c>
      <c r="F81" s="563">
        <v>13</v>
      </c>
      <c r="G81" s="564">
        <v>1300</v>
      </c>
    </row>
    <row r="82" spans="1:7" ht="18" customHeight="1" x14ac:dyDescent="0.25">
      <c r="A82" s="459">
        <v>26</v>
      </c>
      <c r="B82" s="368" t="s">
        <v>341</v>
      </c>
      <c r="C82" s="498">
        <v>363</v>
      </c>
      <c r="D82" s="561">
        <f t="shared" si="4"/>
        <v>0.15862750067733505</v>
      </c>
      <c r="E82" s="562">
        <v>259</v>
      </c>
      <c r="F82" s="563">
        <f>C82-E82</f>
        <v>104</v>
      </c>
      <c r="G82" s="564">
        <f>F82/E82*100</f>
        <v>40.154440154440152</v>
      </c>
    </row>
    <row r="83" spans="1:7" ht="18" customHeight="1" x14ac:dyDescent="0.25">
      <c r="A83" s="459">
        <v>119</v>
      </c>
      <c r="B83" s="368" t="s">
        <v>478</v>
      </c>
      <c r="C83" s="498">
        <v>10</v>
      </c>
      <c r="D83" s="561">
        <f t="shared" si="4"/>
        <v>4.3699035999265855E-3</v>
      </c>
      <c r="E83" s="462" t="s">
        <v>521</v>
      </c>
      <c r="F83" s="563">
        <v>10</v>
      </c>
      <c r="G83" s="564">
        <v>1000</v>
      </c>
    </row>
    <row r="84" spans="1:7" ht="18" customHeight="1" x14ac:dyDescent="0.25">
      <c r="A84" s="459">
        <v>141</v>
      </c>
      <c r="B84" s="368" t="s">
        <v>280</v>
      </c>
      <c r="C84" s="498">
        <v>4</v>
      </c>
      <c r="D84" s="561">
        <f t="shared" si="4"/>
        <v>1.7479614399706343E-3</v>
      </c>
      <c r="E84" s="462" t="s">
        <v>521</v>
      </c>
      <c r="F84" s="563">
        <v>4</v>
      </c>
      <c r="G84" s="564">
        <v>400</v>
      </c>
    </row>
    <row r="85" spans="1:7" ht="18" customHeight="1" x14ac:dyDescent="0.25">
      <c r="A85" s="459">
        <v>69</v>
      </c>
      <c r="B85" s="368" t="s">
        <v>318</v>
      </c>
      <c r="C85" s="498">
        <v>47</v>
      </c>
      <c r="D85" s="561">
        <f t="shared" si="4"/>
        <v>2.0538546919654951E-2</v>
      </c>
      <c r="E85" s="562">
        <v>39</v>
      </c>
      <c r="F85" s="563">
        <f>C85-E85</f>
        <v>8</v>
      </c>
      <c r="G85" s="564">
        <f>F85/E85*100</f>
        <v>20.512820512820511</v>
      </c>
    </row>
    <row r="86" spans="1:7" ht="18" customHeight="1" x14ac:dyDescent="0.25">
      <c r="A86" s="459">
        <v>156</v>
      </c>
      <c r="B86" s="368" t="s">
        <v>261</v>
      </c>
      <c r="C86" s="498">
        <v>3</v>
      </c>
      <c r="D86" s="561">
        <f t="shared" si="4"/>
        <v>1.3109710799779758E-3</v>
      </c>
      <c r="E86" s="462" t="s">
        <v>521</v>
      </c>
      <c r="F86" s="563">
        <v>3</v>
      </c>
      <c r="G86" s="564">
        <v>300</v>
      </c>
    </row>
    <row r="87" spans="1:7" ht="18" customHeight="1" x14ac:dyDescent="0.25">
      <c r="A87" s="459">
        <v>122</v>
      </c>
      <c r="B87" s="368" t="s">
        <v>262</v>
      </c>
      <c r="C87" s="498">
        <v>8</v>
      </c>
      <c r="D87" s="561">
        <f t="shared" si="4"/>
        <v>3.4959228799412686E-3</v>
      </c>
      <c r="E87" s="562">
        <v>16</v>
      </c>
      <c r="F87" s="563">
        <f>C87-E87</f>
        <v>-8</v>
      </c>
      <c r="G87" s="564">
        <f>F87/E87*100</f>
        <v>-50</v>
      </c>
    </row>
    <row r="88" spans="1:7" ht="18" customHeight="1" x14ac:dyDescent="0.25">
      <c r="A88" s="459">
        <v>112</v>
      </c>
      <c r="B88" s="368" t="s">
        <v>489</v>
      </c>
      <c r="C88" s="498">
        <v>12</v>
      </c>
      <c r="D88" s="561">
        <f t="shared" si="4"/>
        <v>5.2438843199119033E-3</v>
      </c>
      <c r="E88" s="462" t="s">
        <v>521</v>
      </c>
      <c r="F88" s="563">
        <v>12</v>
      </c>
      <c r="G88" s="749" t="s">
        <v>1480</v>
      </c>
    </row>
    <row r="89" spans="1:7" ht="18" customHeight="1" x14ac:dyDescent="0.25">
      <c r="A89" s="459">
        <v>90</v>
      </c>
      <c r="B89" s="368" t="s">
        <v>492</v>
      </c>
      <c r="C89" s="498">
        <v>22</v>
      </c>
      <c r="D89" s="561">
        <f t="shared" si="4"/>
        <v>9.6137879198384887E-3</v>
      </c>
      <c r="E89" s="462" t="s">
        <v>521</v>
      </c>
      <c r="F89" s="563">
        <v>22</v>
      </c>
      <c r="G89" s="749" t="s">
        <v>1480</v>
      </c>
    </row>
    <row r="90" spans="1:7" ht="18" customHeight="1" x14ac:dyDescent="0.25">
      <c r="A90" s="459">
        <v>142</v>
      </c>
      <c r="B90" s="368" t="s">
        <v>263</v>
      </c>
      <c r="C90" s="498">
        <v>4</v>
      </c>
      <c r="D90" s="561">
        <f t="shared" si="4"/>
        <v>1.7479614399706343E-3</v>
      </c>
      <c r="E90" s="462" t="s">
        <v>521</v>
      </c>
      <c r="F90" s="563">
        <v>4</v>
      </c>
      <c r="G90" s="749" t="s">
        <v>1480</v>
      </c>
    </row>
    <row r="91" spans="1:7" ht="18" customHeight="1" x14ac:dyDescent="0.25">
      <c r="A91" s="459">
        <v>150</v>
      </c>
      <c r="B91" s="368" t="s">
        <v>479</v>
      </c>
      <c r="C91" s="498">
        <v>4</v>
      </c>
      <c r="D91" s="561">
        <f t="shared" si="4"/>
        <v>1.7479614399706343E-3</v>
      </c>
      <c r="E91" s="462" t="s">
        <v>521</v>
      </c>
      <c r="F91" s="563">
        <v>4</v>
      </c>
      <c r="G91" s="749" t="s">
        <v>1480</v>
      </c>
    </row>
    <row r="92" spans="1:7" ht="18" customHeight="1" x14ac:dyDescent="0.25">
      <c r="A92" s="459">
        <v>81</v>
      </c>
      <c r="B92" s="368" t="s">
        <v>270</v>
      </c>
      <c r="C92" s="498">
        <v>27</v>
      </c>
      <c r="D92" s="561">
        <f t="shared" si="4"/>
        <v>1.1798739719801781E-2</v>
      </c>
      <c r="E92" s="562">
        <v>23</v>
      </c>
      <c r="F92" s="563">
        <f t="shared" ref="F92:F97" si="7">C92-E92</f>
        <v>4</v>
      </c>
      <c r="G92" s="564">
        <f t="shared" ref="G92:G97" si="8">F92/E92*100</f>
        <v>17.391304347826086</v>
      </c>
    </row>
    <row r="93" spans="1:7" ht="18" customHeight="1" x14ac:dyDescent="0.25">
      <c r="A93" s="459">
        <v>113</v>
      </c>
      <c r="B93" s="368" t="s">
        <v>490</v>
      </c>
      <c r="C93" s="498">
        <v>12</v>
      </c>
      <c r="D93" s="561">
        <f t="shared" si="4"/>
        <v>5.2438843199119033E-3</v>
      </c>
      <c r="E93" s="562">
        <v>16</v>
      </c>
      <c r="F93" s="563">
        <f t="shared" si="7"/>
        <v>-4</v>
      </c>
      <c r="G93" s="564">
        <f t="shared" si="8"/>
        <v>-25</v>
      </c>
    </row>
    <row r="94" spans="1:7" ht="18" customHeight="1" x14ac:dyDescent="0.25">
      <c r="A94" s="459">
        <v>42</v>
      </c>
      <c r="B94" s="368" t="s">
        <v>326</v>
      </c>
      <c r="C94" s="498">
        <v>145</v>
      </c>
      <c r="D94" s="561">
        <f t="shared" si="4"/>
        <v>6.3363602198935498E-2</v>
      </c>
      <c r="E94" s="562">
        <v>111</v>
      </c>
      <c r="F94" s="563">
        <f t="shared" si="7"/>
        <v>34</v>
      </c>
      <c r="G94" s="564">
        <f t="shared" si="8"/>
        <v>30.630630630630627</v>
      </c>
    </row>
    <row r="95" spans="1:7" ht="18" customHeight="1" x14ac:dyDescent="0.25">
      <c r="A95" s="459">
        <v>7</v>
      </c>
      <c r="B95" s="368" t="s">
        <v>291</v>
      </c>
      <c r="C95" s="498">
        <v>1269</v>
      </c>
      <c r="D95" s="561">
        <f t="shared" si="4"/>
        <v>0.55454076683068376</v>
      </c>
      <c r="E95" s="562">
        <v>604</v>
      </c>
      <c r="F95" s="563">
        <f t="shared" si="7"/>
        <v>665</v>
      </c>
      <c r="G95" s="564">
        <f t="shared" si="8"/>
        <v>110.09933774834437</v>
      </c>
    </row>
    <row r="96" spans="1:7" ht="18" customHeight="1" x14ac:dyDescent="0.25">
      <c r="A96" s="459">
        <v>135</v>
      </c>
      <c r="B96" s="368" t="s">
        <v>260</v>
      </c>
      <c r="C96" s="498">
        <v>6</v>
      </c>
      <c r="D96" s="561">
        <f t="shared" si="4"/>
        <v>2.6219421599559516E-3</v>
      </c>
      <c r="E96" s="562">
        <v>15</v>
      </c>
      <c r="F96" s="563">
        <f t="shared" si="7"/>
        <v>-9</v>
      </c>
      <c r="G96" s="564">
        <f t="shared" si="8"/>
        <v>-60</v>
      </c>
    </row>
    <row r="97" spans="1:7" ht="18" customHeight="1" x14ac:dyDescent="0.25">
      <c r="A97" s="459">
        <v>5</v>
      </c>
      <c r="B97" s="368" t="s">
        <v>338</v>
      </c>
      <c r="C97" s="498">
        <v>2166</v>
      </c>
      <c r="D97" s="561">
        <f t="shared" si="4"/>
        <v>0.94652111974409847</v>
      </c>
      <c r="E97" s="562">
        <v>1199</v>
      </c>
      <c r="F97" s="563">
        <f t="shared" si="7"/>
        <v>967</v>
      </c>
      <c r="G97" s="564">
        <f t="shared" si="8"/>
        <v>80.650542118432028</v>
      </c>
    </row>
    <row r="98" spans="1:7" ht="18" customHeight="1" x14ac:dyDescent="0.25">
      <c r="A98" s="459">
        <v>137</v>
      </c>
      <c r="B98" s="368" t="s">
        <v>491</v>
      </c>
      <c r="C98" s="498">
        <v>6</v>
      </c>
      <c r="D98" s="561">
        <f t="shared" si="4"/>
        <v>2.6219421599559516E-3</v>
      </c>
      <c r="E98" s="462" t="s">
        <v>521</v>
      </c>
      <c r="F98" s="563">
        <v>6</v>
      </c>
      <c r="G98" s="749" t="s">
        <v>1480</v>
      </c>
    </row>
    <row r="99" spans="1:7" ht="18" customHeight="1" x14ac:dyDescent="0.25">
      <c r="A99" s="459">
        <v>94</v>
      </c>
      <c r="B99" s="368" t="s">
        <v>496</v>
      </c>
      <c r="C99" s="498">
        <v>21</v>
      </c>
      <c r="D99" s="561">
        <f t="shared" si="4"/>
        <v>9.1767975598458298E-3</v>
      </c>
      <c r="E99" s="562">
        <v>23</v>
      </c>
      <c r="F99" s="563">
        <f>C99-E99</f>
        <v>-2</v>
      </c>
      <c r="G99" s="564">
        <f>F99/E99*100</f>
        <v>-8.695652173913043</v>
      </c>
    </row>
    <row r="100" spans="1:7" ht="18" customHeight="1" x14ac:dyDescent="0.25">
      <c r="A100" s="459">
        <v>38</v>
      </c>
      <c r="B100" s="368" t="s">
        <v>497</v>
      </c>
      <c r="C100" s="498">
        <v>174</v>
      </c>
      <c r="D100" s="561">
        <f t="shared" si="4"/>
        <v>7.6036322638722592E-2</v>
      </c>
      <c r="E100" s="562">
        <v>123</v>
      </c>
      <c r="F100" s="563">
        <f>C100-E100</f>
        <v>51</v>
      </c>
      <c r="G100" s="564">
        <f>F100/E100*100</f>
        <v>41.463414634146339</v>
      </c>
    </row>
    <row r="101" spans="1:7" ht="18" customHeight="1" x14ac:dyDescent="0.25">
      <c r="A101" s="459">
        <v>60</v>
      </c>
      <c r="B101" s="368" t="s">
        <v>300</v>
      </c>
      <c r="C101" s="498">
        <v>57</v>
      </c>
      <c r="D101" s="561">
        <f t="shared" si="4"/>
        <v>2.4908450519581536E-2</v>
      </c>
      <c r="E101" s="562">
        <v>54</v>
      </c>
      <c r="F101" s="563">
        <f>C101-E101</f>
        <v>3</v>
      </c>
      <c r="G101" s="564">
        <f>F101/E101*100</f>
        <v>5.5555555555555554</v>
      </c>
    </row>
    <row r="102" spans="1:7" ht="18" customHeight="1" x14ac:dyDescent="0.25">
      <c r="A102" s="459">
        <v>107</v>
      </c>
      <c r="B102" s="368" t="s">
        <v>465</v>
      </c>
      <c r="C102" s="498">
        <v>14</v>
      </c>
      <c r="D102" s="561">
        <f t="shared" ref="D102:D133" si="9">C102/228838*100</f>
        <v>6.1178650398972202E-3</v>
      </c>
      <c r="E102" s="462">
        <v>15</v>
      </c>
      <c r="F102" s="563">
        <f>C102-E102</f>
        <v>-1</v>
      </c>
      <c r="G102" s="564">
        <f>F102/E102*100</f>
        <v>-6.666666666666667</v>
      </c>
    </row>
    <row r="103" spans="1:7" ht="18" customHeight="1" x14ac:dyDescent="0.25">
      <c r="A103" s="459">
        <v>55</v>
      </c>
      <c r="B103" s="368" t="s">
        <v>339</v>
      </c>
      <c r="C103" s="498">
        <v>63</v>
      </c>
      <c r="D103" s="561">
        <f t="shared" si="9"/>
        <v>2.753039267953749E-2</v>
      </c>
      <c r="E103" s="562">
        <v>46</v>
      </c>
      <c r="F103" s="563">
        <f>C103-E103</f>
        <v>17</v>
      </c>
      <c r="G103" s="564">
        <f>F103/E103*100</f>
        <v>36.95652173913043</v>
      </c>
    </row>
    <row r="104" spans="1:7" ht="18" customHeight="1" x14ac:dyDescent="0.25">
      <c r="A104" s="459">
        <v>143</v>
      </c>
      <c r="B104" s="368" t="s">
        <v>342</v>
      </c>
      <c r="C104" s="498">
        <v>4</v>
      </c>
      <c r="D104" s="561">
        <f t="shared" si="9"/>
        <v>1.7479614399706343E-3</v>
      </c>
      <c r="E104" s="462" t="s">
        <v>521</v>
      </c>
      <c r="F104" s="563">
        <v>4</v>
      </c>
      <c r="G104" s="749" t="s">
        <v>1480</v>
      </c>
    </row>
    <row r="105" spans="1:7" ht="18" customHeight="1" x14ac:dyDescent="0.25">
      <c r="A105" s="459">
        <v>95</v>
      </c>
      <c r="B105" s="368" t="s">
        <v>510</v>
      </c>
      <c r="C105" s="498">
        <v>21</v>
      </c>
      <c r="D105" s="561">
        <f t="shared" si="9"/>
        <v>9.1767975598458298E-3</v>
      </c>
      <c r="E105" s="562">
        <v>17</v>
      </c>
      <c r="F105" s="563">
        <f>C105-E105</f>
        <v>4</v>
      </c>
      <c r="G105" s="564">
        <f>F105/E105*100</f>
        <v>23.52941176470588</v>
      </c>
    </row>
    <row r="106" spans="1:7" ht="18" customHeight="1" x14ac:dyDescent="0.25">
      <c r="A106" s="459">
        <v>49</v>
      </c>
      <c r="B106" s="368" t="s">
        <v>480</v>
      </c>
      <c r="C106" s="498">
        <v>91</v>
      </c>
      <c r="D106" s="561">
        <f t="shared" si="9"/>
        <v>3.9766122759331932E-2</v>
      </c>
      <c r="E106" s="562">
        <v>87</v>
      </c>
      <c r="F106" s="563">
        <f>C106-E106</f>
        <v>4</v>
      </c>
      <c r="G106" s="564">
        <f>F106/E106*100</f>
        <v>4.5977011494252871</v>
      </c>
    </row>
    <row r="107" spans="1:7" ht="18" customHeight="1" x14ac:dyDescent="0.25">
      <c r="A107" s="459">
        <v>8</v>
      </c>
      <c r="B107" s="368" t="s">
        <v>301</v>
      </c>
      <c r="C107" s="498">
        <v>1223</v>
      </c>
      <c r="D107" s="561">
        <f t="shared" si="9"/>
        <v>0.53443921027102148</v>
      </c>
      <c r="E107" s="562">
        <v>394</v>
      </c>
      <c r="F107" s="563">
        <f>C107-E107</f>
        <v>829</v>
      </c>
      <c r="G107" s="564">
        <f>F107/E107*100</f>
        <v>210.40609137055836</v>
      </c>
    </row>
    <row r="108" spans="1:7" ht="18" customHeight="1" x14ac:dyDescent="0.25">
      <c r="A108" s="459">
        <v>126</v>
      </c>
      <c r="B108" s="368" t="s">
        <v>506</v>
      </c>
      <c r="C108" s="498">
        <v>8</v>
      </c>
      <c r="D108" s="561">
        <f t="shared" si="9"/>
        <v>3.4959228799412686E-3</v>
      </c>
      <c r="E108" s="462" t="s">
        <v>521</v>
      </c>
      <c r="F108" s="563">
        <v>8</v>
      </c>
      <c r="G108" s="749" t="s">
        <v>1480</v>
      </c>
    </row>
    <row r="109" spans="1:7" ht="18" customHeight="1" x14ac:dyDescent="0.25">
      <c r="A109" s="459">
        <v>84</v>
      </c>
      <c r="B109" s="368" t="s">
        <v>250</v>
      </c>
      <c r="C109" s="498">
        <v>26</v>
      </c>
      <c r="D109" s="561">
        <f t="shared" si="9"/>
        <v>1.1361749359809123E-2</v>
      </c>
      <c r="E109" s="562">
        <v>22</v>
      </c>
      <c r="F109" s="563">
        <f>C109-E109</f>
        <v>4</v>
      </c>
      <c r="G109" s="564">
        <f>F109/E109*100</f>
        <v>18.181818181818183</v>
      </c>
    </row>
    <row r="110" spans="1:7" ht="18" customHeight="1" x14ac:dyDescent="0.25">
      <c r="A110" s="459">
        <v>78</v>
      </c>
      <c r="B110" s="368" t="s">
        <v>481</v>
      </c>
      <c r="C110" s="498">
        <v>32</v>
      </c>
      <c r="D110" s="561">
        <f t="shared" si="9"/>
        <v>1.3983691519765074E-2</v>
      </c>
      <c r="E110" s="562">
        <v>25</v>
      </c>
      <c r="F110" s="563">
        <f>C110-E110</f>
        <v>7</v>
      </c>
      <c r="G110" s="564">
        <f>F110/E110*100</f>
        <v>28.000000000000004</v>
      </c>
    </row>
    <row r="111" spans="1:7" ht="18" customHeight="1" x14ac:dyDescent="0.25">
      <c r="A111" s="459">
        <v>132</v>
      </c>
      <c r="B111" s="368" t="s">
        <v>482</v>
      </c>
      <c r="C111" s="498">
        <v>7</v>
      </c>
      <c r="D111" s="561">
        <f t="shared" si="9"/>
        <v>3.0589325199486101E-3</v>
      </c>
      <c r="E111" s="462" t="s">
        <v>521</v>
      </c>
      <c r="F111" s="563">
        <v>7</v>
      </c>
      <c r="G111" s="749" t="s">
        <v>1480</v>
      </c>
    </row>
    <row r="112" spans="1:7" ht="18" customHeight="1" x14ac:dyDescent="0.25">
      <c r="A112" s="459">
        <v>127</v>
      </c>
      <c r="B112" s="368" t="s">
        <v>504</v>
      </c>
      <c r="C112" s="498">
        <v>8</v>
      </c>
      <c r="D112" s="561">
        <f t="shared" si="9"/>
        <v>3.4959228799412686E-3</v>
      </c>
      <c r="E112" s="462" t="s">
        <v>521</v>
      </c>
      <c r="F112" s="563">
        <v>8</v>
      </c>
      <c r="G112" s="749" t="s">
        <v>1480</v>
      </c>
    </row>
    <row r="113" spans="1:7" ht="18" customHeight="1" x14ac:dyDescent="0.25">
      <c r="A113" s="459">
        <v>157</v>
      </c>
      <c r="B113" s="368" t="s">
        <v>307</v>
      </c>
      <c r="C113" s="498">
        <v>3</v>
      </c>
      <c r="D113" s="561">
        <f t="shared" si="9"/>
        <v>1.3109710799779758E-3</v>
      </c>
      <c r="E113" s="462" t="s">
        <v>521</v>
      </c>
      <c r="F113" s="563">
        <v>3</v>
      </c>
      <c r="G113" s="749" t="s">
        <v>1480</v>
      </c>
    </row>
    <row r="114" spans="1:7" ht="18" customHeight="1" x14ac:dyDescent="0.25">
      <c r="A114" s="459">
        <v>111</v>
      </c>
      <c r="B114" s="368" t="s">
        <v>466</v>
      </c>
      <c r="C114" s="498">
        <v>12</v>
      </c>
      <c r="D114" s="561">
        <f t="shared" si="9"/>
        <v>5.2438843199119033E-3</v>
      </c>
      <c r="E114" s="462">
        <v>13</v>
      </c>
      <c r="F114" s="563">
        <f>C114-E114</f>
        <v>-1</v>
      </c>
      <c r="G114" s="564">
        <f>F114/E114*100</f>
        <v>-7.6923076923076925</v>
      </c>
    </row>
    <row r="115" spans="1:7" ht="18" customHeight="1" x14ac:dyDescent="0.25">
      <c r="A115" s="459">
        <v>120</v>
      </c>
      <c r="B115" s="368" t="s">
        <v>343</v>
      </c>
      <c r="C115" s="498">
        <v>9</v>
      </c>
      <c r="D115" s="561">
        <f t="shared" si="9"/>
        <v>3.9329132399339266E-3</v>
      </c>
      <c r="E115" s="462" t="s">
        <v>521</v>
      </c>
      <c r="F115" s="563">
        <v>9</v>
      </c>
      <c r="G115" s="564">
        <v>900</v>
      </c>
    </row>
    <row r="116" spans="1:7" ht="18" customHeight="1" x14ac:dyDescent="0.25">
      <c r="A116" s="459">
        <v>158</v>
      </c>
      <c r="B116" s="368" t="s">
        <v>310</v>
      </c>
      <c r="C116" s="498">
        <v>3</v>
      </c>
      <c r="D116" s="561">
        <f t="shared" si="9"/>
        <v>1.3109710799779758E-3</v>
      </c>
      <c r="E116" s="462" t="s">
        <v>521</v>
      </c>
      <c r="F116" s="563">
        <v>3</v>
      </c>
      <c r="G116" s="564">
        <v>300</v>
      </c>
    </row>
    <row r="117" spans="1:7" ht="18" customHeight="1" x14ac:dyDescent="0.25">
      <c r="A117" s="459">
        <v>151</v>
      </c>
      <c r="B117" s="368" t="s">
        <v>503</v>
      </c>
      <c r="C117" s="498">
        <v>4</v>
      </c>
      <c r="D117" s="561">
        <f t="shared" si="9"/>
        <v>1.7479614399706343E-3</v>
      </c>
      <c r="E117" s="562">
        <v>12</v>
      </c>
      <c r="F117" s="563">
        <f>C117-E117</f>
        <v>-8</v>
      </c>
      <c r="G117" s="564">
        <f>F117/E117*100</f>
        <v>-66.666666666666657</v>
      </c>
    </row>
    <row r="118" spans="1:7" ht="18" customHeight="1" x14ac:dyDescent="0.25">
      <c r="A118" s="459">
        <v>144</v>
      </c>
      <c r="B118" s="368" t="s">
        <v>333</v>
      </c>
      <c r="C118" s="498">
        <v>4</v>
      </c>
      <c r="D118" s="561">
        <f t="shared" si="9"/>
        <v>1.7479614399706343E-3</v>
      </c>
      <c r="E118" s="462" t="s">
        <v>521</v>
      </c>
      <c r="F118" s="563">
        <v>4</v>
      </c>
      <c r="G118" s="749" t="s">
        <v>1480</v>
      </c>
    </row>
    <row r="119" spans="1:7" ht="18" customHeight="1" x14ac:dyDescent="0.25">
      <c r="A119" s="459">
        <v>97</v>
      </c>
      <c r="B119" s="368" t="s">
        <v>508</v>
      </c>
      <c r="C119" s="498">
        <v>19</v>
      </c>
      <c r="D119" s="561">
        <f t="shared" si="9"/>
        <v>8.3028168398605121E-3</v>
      </c>
      <c r="E119" s="562">
        <v>31</v>
      </c>
      <c r="F119" s="563">
        <f>C119-E119</f>
        <v>-12</v>
      </c>
      <c r="G119" s="564">
        <f>F119/E119*100</f>
        <v>-38.70967741935484</v>
      </c>
    </row>
    <row r="120" spans="1:7" ht="18" customHeight="1" x14ac:dyDescent="0.25">
      <c r="A120" s="459">
        <v>96</v>
      </c>
      <c r="B120" s="368" t="s">
        <v>281</v>
      </c>
      <c r="C120" s="498">
        <v>20</v>
      </c>
      <c r="D120" s="561">
        <f t="shared" si="9"/>
        <v>8.7398071998531709E-3</v>
      </c>
      <c r="E120" s="462" t="s">
        <v>521</v>
      </c>
      <c r="F120" s="563">
        <v>20</v>
      </c>
      <c r="G120" s="749" t="s">
        <v>1480</v>
      </c>
    </row>
    <row r="121" spans="1:7" ht="18" customHeight="1" x14ac:dyDescent="0.25">
      <c r="A121" s="459">
        <v>40</v>
      </c>
      <c r="B121" s="368" t="s">
        <v>283</v>
      </c>
      <c r="C121" s="498">
        <v>153</v>
      </c>
      <c r="D121" s="561">
        <f t="shared" si="9"/>
        <v>6.6859525078876755E-2</v>
      </c>
      <c r="E121" s="562">
        <v>33</v>
      </c>
      <c r="F121" s="563">
        <f>C121-E121</f>
        <v>120</v>
      </c>
      <c r="G121" s="564">
        <f>F121/E121*100</f>
        <v>363.63636363636363</v>
      </c>
    </row>
    <row r="122" spans="1:7" ht="18" customHeight="1" x14ac:dyDescent="0.25">
      <c r="A122" s="459">
        <v>51</v>
      </c>
      <c r="B122" s="368" t="s">
        <v>520</v>
      </c>
      <c r="C122" s="498">
        <v>81</v>
      </c>
      <c r="D122" s="561">
        <f t="shared" si="9"/>
        <v>3.5396219159405343E-2</v>
      </c>
      <c r="E122" s="462">
        <v>13</v>
      </c>
      <c r="F122" s="563">
        <f>C122-E122</f>
        <v>68</v>
      </c>
      <c r="G122" s="564">
        <f>F122/E122*100</f>
        <v>523.07692307692309</v>
      </c>
    </row>
    <row r="123" spans="1:7" ht="18" customHeight="1" x14ac:dyDescent="0.25">
      <c r="A123" s="459">
        <v>45</v>
      </c>
      <c r="B123" s="368" t="s">
        <v>275</v>
      </c>
      <c r="C123" s="498">
        <v>121</v>
      </c>
      <c r="D123" s="561">
        <f t="shared" si="9"/>
        <v>5.2875833559111692E-2</v>
      </c>
      <c r="E123" s="562">
        <v>96</v>
      </c>
      <c r="F123" s="563">
        <f>C123-E123</f>
        <v>25</v>
      </c>
      <c r="G123" s="564">
        <f>F123/E123*100</f>
        <v>26.041666666666668</v>
      </c>
    </row>
    <row r="124" spans="1:7" ht="18" customHeight="1" x14ac:dyDescent="0.25">
      <c r="A124" s="459">
        <v>19</v>
      </c>
      <c r="B124" s="368" t="s">
        <v>256</v>
      </c>
      <c r="C124" s="498">
        <v>533</v>
      </c>
      <c r="D124" s="561">
        <f t="shared" si="9"/>
        <v>0.23291586187608704</v>
      </c>
      <c r="E124" s="562">
        <v>531</v>
      </c>
      <c r="F124" s="563">
        <f>C124-E124</f>
        <v>2</v>
      </c>
      <c r="G124" s="564">
        <f>F124/E124*100</f>
        <v>0.37664783427495291</v>
      </c>
    </row>
    <row r="125" spans="1:7" ht="18" customHeight="1" x14ac:dyDescent="0.25">
      <c r="A125" s="459">
        <v>16</v>
      </c>
      <c r="B125" s="368" t="s">
        <v>302</v>
      </c>
      <c r="C125" s="498">
        <v>669</v>
      </c>
      <c r="D125" s="561">
        <f t="shared" si="9"/>
        <v>0.29234655083508859</v>
      </c>
      <c r="E125" s="562">
        <v>274</v>
      </c>
      <c r="F125" s="563">
        <f>C125-E125</f>
        <v>395</v>
      </c>
      <c r="G125" s="564">
        <f>F125/E125*100</f>
        <v>144.16058394160584</v>
      </c>
    </row>
    <row r="126" spans="1:7" ht="18" customHeight="1" x14ac:dyDescent="0.25">
      <c r="A126" s="459">
        <v>88</v>
      </c>
      <c r="B126" s="368" t="s">
        <v>314</v>
      </c>
      <c r="C126" s="498">
        <v>23</v>
      </c>
      <c r="D126" s="561">
        <f t="shared" si="9"/>
        <v>1.0050778279831148E-2</v>
      </c>
      <c r="E126" s="462" t="s">
        <v>521</v>
      </c>
      <c r="F126" s="563">
        <v>23</v>
      </c>
      <c r="G126" s="564">
        <v>2300</v>
      </c>
    </row>
    <row r="127" spans="1:7" ht="18" customHeight="1" x14ac:dyDescent="0.25">
      <c r="A127" s="459">
        <v>80</v>
      </c>
      <c r="B127" s="368" t="s">
        <v>278</v>
      </c>
      <c r="C127" s="498">
        <v>29</v>
      </c>
      <c r="D127" s="561">
        <f t="shared" si="9"/>
        <v>1.2672720439787098E-2</v>
      </c>
      <c r="E127" s="562">
        <v>21</v>
      </c>
      <c r="F127" s="563">
        <f>C127-E127</f>
        <v>8</v>
      </c>
      <c r="G127" s="564">
        <f>F127/E127*100</f>
        <v>38.095238095238095</v>
      </c>
    </row>
    <row r="128" spans="1:7" ht="18" customHeight="1" x14ac:dyDescent="0.25">
      <c r="A128" s="459">
        <v>133</v>
      </c>
      <c r="B128" s="368" t="s">
        <v>500</v>
      </c>
      <c r="C128" s="498">
        <v>7</v>
      </c>
      <c r="D128" s="561">
        <f t="shared" si="9"/>
        <v>3.0589325199486101E-3</v>
      </c>
      <c r="E128" s="462" t="s">
        <v>521</v>
      </c>
      <c r="F128" s="563">
        <v>7</v>
      </c>
      <c r="G128" s="564">
        <v>700</v>
      </c>
    </row>
    <row r="129" spans="1:7" ht="18" customHeight="1" x14ac:dyDescent="0.25">
      <c r="A129" s="459">
        <v>43</v>
      </c>
      <c r="B129" s="368" t="s">
        <v>265</v>
      </c>
      <c r="C129" s="498">
        <v>138</v>
      </c>
      <c r="D129" s="561">
        <f t="shared" si="9"/>
        <v>6.0304669678986886E-2</v>
      </c>
      <c r="E129" s="562">
        <v>71</v>
      </c>
      <c r="F129" s="563">
        <f>C129-E129</f>
        <v>67</v>
      </c>
      <c r="G129" s="564">
        <f>F129/E129*100</f>
        <v>94.366197183098592</v>
      </c>
    </row>
    <row r="130" spans="1:7" ht="18" customHeight="1" x14ac:dyDescent="0.25">
      <c r="A130" s="459">
        <v>44</v>
      </c>
      <c r="B130" s="368" t="s">
        <v>498</v>
      </c>
      <c r="C130" s="498">
        <v>123</v>
      </c>
      <c r="D130" s="561">
        <f t="shared" si="9"/>
        <v>5.3749814279097002E-2</v>
      </c>
      <c r="E130" s="562">
        <v>59</v>
      </c>
      <c r="F130" s="563">
        <f>C130-E130</f>
        <v>64</v>
      </c>
      <c r="G130" s="564">
        <f>F130/E130*100</f>
        <v>108.47457627118644</v>
      </c>
    </row>
    <row r="131" spans="1:7" ht="18" customHeight="1" x14ac:dyDescent="0.25">
      <c r="A131" s="459">
        <v>61</v>
      </c>
      <c r="B131" s="368" t="s">
        <v>271</v>
      </c>
      <c r="C131" s="498">
        <v>56</v>
      </c>
      <c r="D131" s="561">
        <f t="shared" si="9"/>
        <v>2.4471460159588881E-2</v>
      </c>
      <c r="E131" s="562">
        <v>51</v>
      </c>
      <c r="F131" s="563">
        <f>C131-E131</f>
        <v>5</v>
      </c>
      <c r="G131" s="564">
        <f>F131/E131*100</f>
        <v>9.8039215686274517</v>
      </c>
    </row>
    <row r="132" spans="1:7" ht="18" customHeight="1" x14ac:dyDescent="0.25">
      <c r="A132" s="459">
        <v>115</v>
      </c>
      <c r="B132" s="368" t="s">
        <v>273</v>
      </c>
      <c r="C132" s="498">
        <v>11</v>
      </c>
      <c r="D132" s="561">
        <f t="shared" si="9"/>
        <v>4.8068939599192444E-3</v>
      </c>
      <c r="E132" s="562">
        <v>16</v>
      </c>
      <c r="F132" s="563">
        <f>C132-E132</f>
        <v>-5</v>
      </c>
      <c r="G132" s="564">
        <f>F132/E132*100</f>
        <v>-31.25</v>
      </c>
    </row>
    <row r="133" spans="1:7" ht="18" customHeight="1" x14ac:dyDescent="0.25">
      <c r="A133" s="459">
        <v>162</v>
      </c>
      <c r="B133" s="368" t="s">
        <v>483</v>
      </c>
      <c r="C133" s="498">
        <v>3</v>
      </c>
      <c r="D133" s="561">
        <f t="shared" si="9"/>
        <v>1.3109710799779758E-3</v>
      </c>
      <c r="E133" s="462" t="s">
        <v>521</v>
      </c>
      <c r="F133" s="563">
        <v>3</v>
      </c>
      <c r="G133" s="749" t="s">
        <v>1480</v>
      </c>
    </row>
    <row r="134" spans="1:7" ht="18" customHeight="1" x14ac:dyDescent="0.25">
      <c r="A134" s="459">
        <v>28</v>
      </c>
      <c r="B134" s="368" t="s">
        <v>467</v>
      </c>
      <c r="C134" s="498">
        <v>354</v>
      </c>
      <c r="D134" s="561">
        <f t="shared" ref="D134:D165" si="10">C134/228838*100</f>
        <v>0.15469458743740111</v>
      </c>
      <c r="E134" s="462">
        <v>269</v>
      </c>
      <c r="F134" s="563">
        <f>C134-E134</f>
        <v>85</v>
      </c>
      <c r="G134" s="565">
        <v>31.59851301115242</v>
      </c>
    </row>
    <row r="135" spans="1:7" ht="18" customHeight="1" x14ac:dyDescent="0.25">
      <c r="A135" s="459">
        <v>99</v>
      </c>
      <c r="B135" s="368" t="s">
        <v>512</v>
      </c>
      <c r="C135" s="498">
        <v>17</v>
      </c>
      <c r="D135" s="561">
        <f t="shared" si="10"/>
        <v>7.428836119875196E-3</v>
      </c>
      <c r="E135" s="562">
        <v>10</v>
      </c>
      <c r="F135" s="563">
        <f>C135-E135</f>
        <v>7</v>
      </c>
      <c r="G135" s="564">
        <f>F135/E135*100</f>
        <v>70</v>
      </c>
    </row>
    <row r="136" spans="1:7" ht="18" customHeight="1" x14ac:dyDescent="0.25">
      <c r="A136" s="459">
        <v>102</v>
      </c>
      <c r="B136" s="368" t="s">
        <v>303</v>
      </c>
      <c r="C136" s="498">
        <v>16</v>
      </c>
      <c r="D136" s="561">
        <f t="shared" si="10"/>
        <v>6.9918457598825371E-3</v>
      </c>
      <c r="E136" s="462" t="s">
        <v>521</v>
      </c>
      <c r="F136" s="563">
        <v>16</v>
      </c>
      <c r="G136" s="749" t="s">
        <v>1480</v>
      </c>
    </row>
    <row r="137" spans="1:7" ht="18" customHeight="1" x14ac:dyDescent="0.25">
      <c r="A137" s="459">
        <v>20</v>
      </c>
      <c r="B137" s="368" t="s">
        <v>304</v>
      </c>
      <c r="C137" s="498">
        <v>529</v>
      </c>
      <c r="D137" s="561">
        <f t="shared" si="10"/>
        <v>0.23116790043611637</v>
      </c>
      <c r="E137" s="562">
        <v>224</v>
      </c>
      <c r="F137" s="563">
        <f>C137-E137</f>
        <v>305</v>
      </c>
      <c r="G137" s="564">
        <f>F137/E137*100</f>
        <v>136.16071428571428</v>
      </c>
    </row>
    <row r="138" spans="1:7" ht="18" customHeight="1" x14ac:dyDescent="0.25">
      <c r="A138" s="459">
        <v>123</v>
      </c>
      <c r="B138" s="368" t="s">
        <v>276</v>
      </c>
      <c r="C138" s="498">
        <v>8</v>
      </c>
      <c r="D138" s="561">
        <f t="shared" si="10"/>
        <v>3.4959228799412686E-3</v>
      </c>
      <c r="E138" s="562">
        <v>12</v>
      </c>
      <c r="F138" s="563">
        <f>C138-E138</f>
        <v>-4</v>
      </c>
      <c r="G138" s="564">
        <f>F138/E138*100</f>
        <v>-33.333333333333329</v>
      </c>
    </row>
    <row r="139" spans="1:7" ht="18" customHeight="1" x14ac:dyDescent="0.25">
      <c r="A139" s="459">
        <v>105</v>
      </c>
      <c r="B139" s="368" t="s">
        <v>272</v>
      </c>
      <c r="C139" s="498">
        <v>15</v>
      </c>
      <c r="D139" s="561">
        <f t="shared" si="10"/>
        <v>6.5548553998898791E-3</v>
      </c>
      <c r="E139" s="562">
        <v>12</v>
      </c>
      <c r="F139" s="563">
        <f>C139-E139</f>
        <v>3</v>
      </c>
      <c r="G139" s="564">
        <f>F139/E139*100</f>
        <v>25</v>
      </c>
    </row>
    <row r="140" spans="1:7" ht="18" customHeight="1" x14ac:dyDescent="0.25">
      <c r="A140" s="459">
        <v>116</v>
      </c>
      <c r="B140" s="368" t="s">
        <v>507</v>
      </c>
      <c r="C140" s="498">
        <v>11</v>
      </c>
      <c r="D140" s="561">
        <f t="shared" si="10"/>
        <v>4.8068939599192444E-3</v>
      </c>
      <c r="E140" s="462" t="s">
        <v>521</v>
      </c>
      <c r="F140" s="563">
        <v>11</v>
      </c>
      <c r="G140" s="749" t="s">
        <v>1480</v>
      </c>
    </row>
    <row r="141" spans="1:7" ht="18" customHeight="1" x14ac:dyDescent="0.25">
      <c r="A141" s="459">
        <v>82</v>
      </c>
      <c r="B141" s="368" t="s">
        <v>468</v>
      </c>
      <c r="C141" s="498">
        <v>27</v>
      </c>
      <c r="D141" s="561">
        <f t="shared" si="10"/>
        <v>1.1798739719801781E-2</v>
      </c>
      <c r="E141" s="462" t="s">
        <v>521</v>
      </c>
      <c r="F141" s="563">
        <v>27</v>
      </c>
      <c r="G141" s="749" t="s">
        <v>1480</v>
      </c>
    </row>
    <row r="142" spans="1:7" ht="18" customHeight="1" x14ac:dyDescent="0.25">
      <c r="A142" s="459">
        <v>145</v>
      </c>
      <c r="B142" s="368" t="s">
        <v>321</v>
      </c>
      <c r="C142" s="498">
        <v>4</v>
      </c>
      <c r="D142" s="561">
        <f t="shared" si="10"/>
        <v>1.7479614399706343E-3</v>
      </c>
      <c r="E142" s="562">
        <v>15</v>
      </c>
      <c r="F142" s="563">
        <f t="shared" ref="F142:F148" si="11">C142-E142</f>
        <v>-11</v>
      </c>
      <c r="G142" s="564">
        <f t="shared" ref="G142:G148" si="12">F142/E142*100</f>
        <v>-73.333333333333329</v>
      </c>
    </row>
    <row r="143" spans="1:7" ht="18" customHeight="1" x14ac:dyDescent="0.25">
      <c r="A143" s="459">
        <v>63</v>
      </c>
      <c r="B143" s="368" t="s">
        <v>289</v>
      </c>
      <c r="C143" s="498">
        <v>53</v>
      </c>
      <c r="D143" s="561">
        <f t="shared" si="10"/>
        <v>2.3160489079610904E-2</v>
      </c>
      <c r="E143" s="562">
        <v>39</v>
      </c>
      <c r="F143" s="563">
        <f t="shared" si="11"/>
        <v>14</v>
      </c>
      <c r="G143" s="564">
        <f t="shared" si="12"/>
        <v>35.897435897435898</v>
      </c>
    </row>
    <row r="144" spans="1:7" ht="18" customHeight="1" x14ac:dyDescent="0.25">
      <c r="A144" s="459">
        <v>23</v>
      </c>
      <c r="B144" s="368" t="s">
        <v>257</v>
      </c>
      <c r="C144" s="498">
        <v>484</v>
      </c>
      <c r="D144" s="561">
        <f t="shared" si="10"/>
        <v>0.21150333423644677</v>
      </c>
      <c r="E144" s="562">
        <v>360</v>
      </c>
      <c r="F144" s="563">
        <f t="shared" si="11"/>
        <v>124</v>
      </c>
      <c r="G144" s="564">
        <f t="shared" si="12"/>
        <v>34.444444444444443</v>
      </c>
    </row>
    <row r="145" spans="1:7" ht="18" customHeight="1" x14ac:dyDescent="0.25">
      <c r="A145" s="459">
        <v>34</v>
      </c>
      <c r="B145" s="368" t="s">
        <v>469</v>
      </c>
      <c r="C145" s="498">
        <v>232</v>
      </c>
      <c r="D145" s="561">
        <f t="shared" si="10"/>
        <v>0.10138176351829678</v>
      </c>
      <c r="E145" s="462">
        <v>111</v>
      </c>
      <c r="F145" s="563">
        <f t="shared" si="11"/>
        <v>121</v>
      </c>
      <c r="G145" s="522">
        <f t="shared" si="12"/>
        <v>109.00900900900901</v>
      </c>
    </row>
    <row r="146" spans="1:7" ht="18" customHeight="1" x14ac:dyDescent="0.25">
      <c r="A146" s="459">
        <v>54</v>
      </c>
      <c r="B146" s="368" t="s">
        <v>251</v>
      </c>
      <c r="C146" s="498">
        <v>64</v>
      </c>
      <c r="D146" s="561">
        <f t="shared" si="10"/>
        <v>2.7967383039530148E-2</v>
      </c>
      <c r="E146" s="562">
        <v>60</v>
      </c>
      <c r="F146" s="563">
        <f t="shared" si="11"/>
        <v>4</v>
      </c>
      <c r="G146" s="564">
        <f t="shared" si="12"/>
        <v>6.666666666666667</v>
      </c>
    </row>
    <row r="147" spans="1:7" ht="18" customHeight="1" x14ac:dyDescent="0.25">
      <c r="A147" s="459">
        <v>91</v>
      </c>
      <c r="B147" s="368" t="s">
        <v>516</v>
      </c>
      <c r="C147" s="498">
        <v>22</v>
      </c>
      <c r="D147" s="561">
        <f t="shared" si="10"/>
        <v>9.6137879198384887E-3</v>
      </c>
      <c r="E147" s="562">
        <v>16</v>
      </c>
      <c r="F147" s="563">
        <f t="shared" si="11"/>
        <v>6</v>
      </c>
      <c r="G147" s="564">
        <f t="shared" si="12"/>
        <v>37.5</v>
      </c>
    </row>
    <row r="148" spans="1:7" ht="18" customHeight="1" x14ac:dyDescent="0.25">
      <c r="A148" s="459">
        <v>4</v>
      </c>
      <c r="B148" s="368" t="s">
        <v>329</v>
      </c>
      <c r="C148" s="498">
        <v>2991</v>
      </c>
      <c r="D148" s="561">
        <f t="shared" si="10"/>
        <v>1.3070381667380417</v>
      </c>
      <c r="E148" s="562">
        <v>1766</v>
      </c>
      <c r="F148" s="563">
        <f t="shared" si="11"/>
        <v>1225</v>
      </c>
      <c r="G148" s="564">
        <f t="shared" si="12"/>
        <v>69.365798414496041</v>
      </c>
    </row>
    <row r="149" spans="1:7" ht="18" customHeight="1" x14ac:dyDescent="0.25">
      <c r="A149" s="459">
        <v>159</v>
      </c>
      <c r="B149" s="368" t="s">
        <v>320</v>
      </c>
      <c r="C149" s="498">
        <v>3</v>
      </c>
      <c r="D149" s="561">
        <f t="shared" si="10"/>
        <v>1.3109710799779758E-3</v>
      </c>
      <c r="E149" s="462" t="s">
        <v>521</v>
      </c>
      <c r="F149" s="563">
        <v>3</v>
      </c>
      <c r="G149" s="749" t="s">
        <v>1480</v>
      </c>
    </row>
    <row r="150" spans="1:7" ht="18" customHeight="1" x14ac:dyDescent="0.25">
      <c r="A150" s="459">
        <v>21</v>
      </c>
      <c r="B150" s="368" t="s">
        <v>292</v>
      </c>
      <c r="C150" s="498">
        <v>514</v>
      </c>
      <c r="D150" s="561">
        <f t="shared" si="10"/>
        <v>0.22461304503622651</v>
      </c>
      <c r="E150" s="562">
        <v>281</v>
      </c>
      <c r="F150" s="563">
        <f t="shared" ref="F150:F158" si="13">C150-E150</f>
        <v>233</v>
      </c>
      <c r="G150" s="564">
        <f t="shared" ref="G150:G158" si="14">F150/E150*100</f>
        <v>82.918149466192176</v>
      </c>
    </row>
    <row r="151" spans="1:7" ht="18" customHeight="1" x14ac:dyDescent="0.25">
      <c r="A151" s="459">
        <v>31</v>
      </c>
      <c r="B151" s="368" t="s">
        <v>293</v>
      </c>
      <c r="C151" s="498">
        <v>256</v>
      </c>
      <c r="D151" s="561">
        <f t="shared" si="10"/>
        <v>0.11186953215812059</v>
      </c>
      <c r="E151" s="562">
        <v>104</v>
      </c>
      <c r="F151" s="563">
        <f t="shared" si="13"/>
        <v>152</v>
      </c>
      <c r="G151" s="564">
        <f t="shared" si="14"/>
        <v>146.15384615384613</v>
      </c>
    </row>
    <row r="152" spans="1:7" ht="18" customHeight="1" x14ac:dyDescent="0.25">
      <c r="A152" s="459">
        <v>35</v>
      </c>
      <c r="B152" s="368" t="s">
        <v>327</v>
      </c>
      <c r="C152" s="498">
        <v>224</v>
      </c>
      <c r="D152" s="561">
        <f t="shared" si="10"/>
        <v>9.7885840638355523E-2</v>
      </c>
      <c r="E152" s="562">
        <v>156</v>
      </c>
      <c r="F152" s="563">
        <f t="shared" si="13"/>
        <v>68</v>
      </c>
      <c r="G152" s="564">
        <f t="shared" si="14"/>
        <v>43.589743589743591</v>
      </c>
    </row>
    <row r="153" spans="1:7" ht="18" customHeight="1" x14ac:dyDescent="0.25">
      <c r="A153" s="459">
        <v>11</v>
      </c>
      <c r="B153" s="368" t="s">
        <v>319</v>
      </c>
      <c r="C153" s="498">
        <v>868</v>
      </c>
      <c r="D153" s="561">
        <f t="shared" si="10"/>
        <v>0.37930763247362764</v>
      </c>
      <c r="E153" s="562">
        <v>710</v>
      </c>
      <c r="F153" s="563">
        <f t="shared" si="13"/>
        <v>158</v>
      </c>
      <c r="G153" s="564">
        <f t="shared" si="14"/>
        <v>22.253521126760564</v>
      </c>
    </row>
    <row r="154" spans="1:7" ht="18" customHeight="1" x14ac:dyDescent="0.25">
      <c r="A154" s="459">
        <v>56</v>
      </c>
      <c r="B154" s="368" t="s">
        <v>328</v>
      </c>
      <c r="C154" s="498">
        <v>63</v>
      </c>
      <c r="D154" s="561">
        <f t="shared" si="10"/>
        <v>2.753039267953749E-2</v>
      </c>
      <c r="E154" s="562">
        <v>69</v>
      </c>
      <c r="F154" s="563">
        <f t="shared" si="13"/>
        <v>-6</v>
      </c>
      <c r="G154" s="564">
        <f t="shared" si="14"/>
        <v>-8.695652173913043</v>
      </c>
    </row>
    <row r="155" spans="1:7" ht="18" customHeight="1" x14ac:dyDescent="0.25">
      <c r="A155" s="459">
        <v>50</v>
      </c>
      <c r="B155" s="368" t="s">
        <v>511</v>
      </c>
      <c r="C155" s="498">
        <v>91</v>
      </c>
      <c r="D155" s="561">
        <f t="shared" si="10"/>
        <v>3.9766122759331932E-2</v>
      </c>
      <c r="E155" s="562">
        <v>136</v>
      </c>
      <c r="F155" s="563">
        <f t="shared" si="13"/>
        <v>-45</v>
      </c>
      <c r="G155" s="564">
        <f t="shared" si="14"/>
        <v>-33.088235294117645</v>
      </c>
    </row>
    <row r="156" spans="1:7" ht="18" customHeight="1" x14ac:dyDescent="0.25">
      <c r="A156" s="459">
        <v>100</v>
      </c>
      <c r="B156" s="368" t="s">
        <v>501</v>
      </c>
      <c r="C156" s="498">
        <v>17</v>
      </c>
      <c r="D156" s="561">
        <f t="shared" si="10"/>
        <v>7.428836119875196E-3</v>
      </c>
      <c r="E156" s="562">
        <v>14</v>
      </c>
      <c r="F156" s="563">
        <f t="shared" si="13"/>
        <v>3</v>
      </c>
      <c r="G156" s="564">
        <f t="shared" si="14"/>
        <v>21.428571428571427</v>
      </c>
    </row>
    <row r="157" spans="1:7" ht="18" customHeight="1" x14ac:dyDescent="0.25">
      <c r="A157" s="459">
        <v>46</v>
      </c>
      <c r="B157" s="368" t="s">
        <v>499</v>
      </c>
      <c r="C157" s="498">
        <v>120</v>
      </c>
      <c r="D157" s="561">
        <f t="shared" si="10"/>
        <v>5.2438843199119033E-2</v>
      </c>
      <c r="E157" s="562">
        <v>71</v>
      </c>
      <c r="F157" s="563">
        <f t="shared" si="13"/>
        <v>49</v>
      </c>
      <c r="G157" s="564">
        <f t="shared" si="14"/>
        <v>69.014084507042256</v>
      </c>
    </row>
    <row r="158" spans="1:7" ht="18" customHeight="1" x14ac:dyDescent="0.25">
      <c r="A158" s="459">
        <v>134</v>
      </c>
      <c r="B158" s="368" t="s">
        <v>484</v>
      </c>
      <c r="C158" s="498">
        <v>7</v>
      </c>
      <c r="D158" s="561">
        <f t="shared" si="10"/>
        <v>3.0589325199486101E-3</v>
      </c>
      <c r="E158" s="562">
        <v>10</v>
      </c>
      <c r="F158" s="563">
        <f t="shared" si="13"/>
        <v>-3</v>
      </c>
      <c r="G158" s="564">
        <f t="shared" si="14"/>
        <v>-30</v>
      </c>
    </row>
    <row r="159" spans="1:7" ht="18" customHeight="1" x14ac:dyDescent="0.25">
      <c r="A159" s="459">
        <v>160</v>
      </c>
      <c r="B159" s="368" t="s">
        <v>294</v>
      </c>
      <c r="C159" s="498">
        <v>3</v>
      </c>
      <c r="D159" s="561">
        <f t="shared" si="10"/>
        <v>1.3109710799779758E-3</v>
      </c>
      <c r="E159" s="462" t="s">
        <v>521</v>
      </c>
      <c r="F159" s="563">
        <v>3</v>
      </c>
      <c r="G159" s="749" t="s">
        <v>1480</v>
      </c>
    </row>
    <row r="160" spans="1:7" ht="18" customHeight="1" x14ac:dyDescent="0.25">
      <c r="A160" s="459">
        <v>62</v>
      </c>
      <c r="B160" s="368" t="s">
        <v>288</v>
      </c>
      <c r="C160" s="498">
        <v>55</v>
      </c>
      <c r="D160" s="561">
        <f t="shared" si="10"/>
        <v>2.4034469799596222E-2</v>
      </c>
      <c r="E160" s="562">
        <v>51</v>
      </c>
      <c r="F160" s="563">
        <f>C160-E160</f>
        <v>4</v>
      </c>
      <c r="G160" s="564">
        <f>F160/E160*100</f>
        <v>7.8431372549019605</v>
      </c>
    </row>
    <row r="161" spans="1:7" ht="18" customHeight="1" x14ac:dyDescent="0.25">
      <c r="A161" s="459">
        <v>138</v>
      </c>
      <c r="B161" s="368" t="s">
        <v>502</v>
      </c>
      <c r="C161" s="498">
        <v>6</v>
      </c>
      <c r="D161" s="561">
        <f t="shared" si="10"/>
        <v>2.6219421599559516E-3</v>
      </c>
      <c r="E161" s="462" t="s">
        <v>521</v>
      </c>
      <c r="F161" s="563">
        <v>6</v>
      </c>
      <c r="G161" s="749" t="s">
        <v>1480</v>
      </c>
    </row>
    <row r="162" spans="1:7" ht="18" customHeight="1" x14ac:dyDescent="0.25">
      <c r="A162" s="459">
        <v>98</v>
      </c>
      <c r="B162" s="368" t="s">
        <v>266</v>
      </c>
      <c r="C162" s="498">
        <v>17</v>
      </c>
      <c r="D162" s="561">
        <f t="shared" si="10"/>
        <v>7.428836119875196E-3</v>
      </c>
      <c r="E162" s="462" t="s">
        <v>521</v>
      </c>
      <c r="F162" s="563">
        <v>17</v>
      </c>
      <c r="G162" s="749" t="s">
        <v>1480</v>
      </c>
    </row>
    <row r="163" spans="1:7" ht="18" customHeight="1" x14ac:dyDescent="0.25">
      <c r="A163" s="459">
        <v>24</v>
      </c>
      <c r="B163" s="368" t="s">
        <v>305</v>
      </c>
      <c r="C163" s="498">
        <v>439</v>
      </c>
      <c r="D163" s="561">
        <f t="shared" si="10"/>
        <v>0.1918387680367771</v>
      </c>
      <c r="E163" s="562">
        <v>222</v>
      </c>
      <c r="F163" s="563">
        <f t="shared" ref="F163:F168" si="15">C163-E163</f>
        <v>217</v>
      </c>
      <c r="G163" s="564">
        <f t="shared" ref="G163:G168" si="16">F163/E163*100</f>
        <v>97.747747747747752</v>
      </c>
    </row>
    <row r="164" spans="1:7" ht="18" customHeight="1" x14ac:dyDescent="0.25">
      <c r="A164" s="459">
        <v>9</v>
      </c>
      <c r="B164" s="368" t="s">
        <v>317</v>
      </c>
      <c r="C164" s="498">
        <v>1220</v>
      </c>
      <c r="D164" s="561">
        <f t="shared" si="10"/>
        <v>0.53312823919104346</v>
      </c>
      <c r="E164" s="562">
        <v>880</v>
      </c>
      <c r="F164" s="563">
        <f t="shared" si="15"/>
        <v>340</v>
      </c>
      <c r="G164" s="564">
        <f t="shared" si="16"/>
        <v>38.636363636363633</v>
      </c>
    </row>
    <row r="165" spans="1:7" ht="18" customHeight="1" x14ac:dyDescent="0.25">
      <c r="A165" s="459">
        <v>117</v>
      </c>
      <c r="B165" s="368" t="s">
        <v>244</v>
      </c>
      <c r="C165" s="498">
        <v>10</v>
      </c>
      <c r="D165" s="561">
        <f t="shared" si="10"/>
        <v>4.3699035999265855E-3</v>
      </c>
      <c r="E165" s="562">
        <v>11</v>
      </c>
      <c r="F165" s="563">
        <f t="shared" si="15"/>
        <v>-1</v>
      </c>
      <c r="G165" s="564">
        <f t="shared" si="16"/>
        <v>-9.0909090909090917</v>
      </c>
    </row>
    <row r="166" spans="1:7" ht="18" customHeight="1" x14ac:dyDescent="0.25">
      <c r="A166" s="459">
        <v>66</v>
      </c>
      <c r="B166" s="368" t="s">
        <v>470</v>
      </c>
      <c r="C166" s="498">
        <v>49</v>
      </c>
      <c r="D166" s="561">
        <f>C166/228838*100</f>
        <v>2.1412527639640268E-2</v>
      </c>
      <c r="E166" s="562">
        <v>31</v>
      </c>
      <c r="F166" s="563">
        <f t="shared" si="15"/>
        <v>18</v>
      </c>
      <c r="G166" s="564">
        <f t="shared" si="16"/>
        <v>58.064516129032263</v>
      </c>
    </row>
    <row r="167" spans="1:7" ht="18" customHeight="1" x14ac:dyDescent="0.25">
      <c r="A167" s="459">
        <v>73</v>
      </c>
      <c r="B167" s="368" t="s">
        <v>471</v>
      </c>
      <c r="C167" s="498">
        <v>41</v>
      </c>
      <c r="D167" s="561">
        <f>C167/228838*100</f>
        <v>1.7916604759699001E-2</v>
      </c>
      <c r="E167" s="562">
        <v>12</v>
      </c>
      <c r="F167" s="563">
        <f t="shared" si="15"/>
        <v>29</v>
      </c>
      <c r="G167" s="564">
        <f t="shared" si="16"/>
        <v>241.66666666666666</v>
      </c>
    </row>
    <row r="168" spans="1:7" x14ac:dyDescent="0.25">
      <c r="A168" s="566"/>
      <c r="B168" s="567" t="s">
        <v>531</v>
      </c>
      <c r="C168" s="568">
        <v>132634</v>
      </c>
      <c r="D168" s="569">
        <f>C168/C172*100</f>
        <v>57.961045828180382</v>
      </c>
      <c r="E168" s="570">
        <v>133014</v>
      </c>
      <c r="F168" s="571">
        <f t="shared" si="15"/>
        <v>-380</v>
      </c>
      <c r="G168" s="572">
        <f t="shared" si="16"/>
        <v>-0.28568421369179187</v>
      </c>
    </row>
    <row r="169" spans="1:7" x14ac:dyDescent="0.25">
      <c r="A169" s="573"/>
      <c r="B169" s="465" t="s">
        <v>218</v>
      </c>
      <c r="C169" s="574">
        <v>186</v>
      </c>
      <c r="D169" s="575">
        <f>C169/228838*100</f>
        <v>8.1280206958634485E-2</v>
      </c>
      <c r="E169" s="468">
        <v>186</v>
      </c>
      <c r="F169" s="576" t="s">
        <v>521</v>
      </c>
      <c r="G169" s="577">
        <v>0</v>
      </c>
    </row>
    <row r="170" spans="1:7" x14ac:dyDescent="0.25">
      <c r="A170" s="573"/>
      <c r="B170" s="465" t="s">
        <v>515</v>
      </c>
      <c r="C170" s="574">
        <v>398</v>
      </c>
      <c r="D170" s="575">
        <f>C170/228838*100</f>
        <v>0.1739221632770781</v>
      </c>
      <c r="E170" s="468">
        <v>229</v>
      </c>
      <c r="F170" s="578">
        <f>C170-E170</f>
        <v>169</v>
      </c>
      <c r="G170" s="579">
        <f>F170/E170*100</f>
        <v>73.799126637554593</v>
      </c>
    </row>
    <row r="171" spans="1:7" x14ac:dyDescent="0.25">
      <c r="A171" s="573"/>
      <c r="B171" s="465" t="s">
        <v>200</v>
      </c>
      <c r="C171" s="574">
        <v>28648</v>
      </c>
      <c r="D171" s="575">
        <f>C171/228838*100</f>
        <v>12.518899833069682</v>
      </c>
      <c r="E171" s="468">
        <v>22246</v>
      </c>
      <c r="F171" s="578">
        <f>C171-E171</f>
        <v>6402</v>
      </c>
      <c r="G171" s="579">
        <f>F171/E171*100</f>
        <v>28.778207318169557</v>
      </c>
    </row>
    <row r="172" spans="1:7" x14ac:dyDescent="0.25">
      <c r="A172" s="580"/>
      <c r="B172" s="478" t="s">
        <v>48</v>
      </c>
      <c r="C172" s="581">
        <v>228833</v>
      </c>
      <c r="D172" s="480">
        <v>100</v>
      </c>
      <c r="E172" s="481">
        <v>211945</v>
      </c>
      <c r="F172" s="582">
        <f>C172-E172</f>
        <v>16888</v>
      </c>
      <c r="G172" s="583">
        <f>F172/E172*100</f>
        <v>7.9681049328835307</v>
      </c>
    </row>
    <row r="175" spans="1:7" x14ac:dyDescent="0.25">
      <c r="A175" s="487" t="s">
        <v>1380</v>
      </c>
      <c r="F175" s="447"/>
      <c r="G175" s="447"/>
    </row>
    <row r="176" spans="1:7" x14ac:dyDescent="0.25">
      <c r="A176" s="488" t="s">
        <v>1381</v>
      </c>
      <c r="F176" s="447"/>
      <c r="G176" s="447"/>
    </row>
    <row r="177" spans="1:7" x14ac:dyDescent="0.25">
      <c r="A177" s="489" t="s">
        <v>1382</v>
      </c>
      <c r="F177" s="447"/>
      <c r="G177" s="447"/>
    </row>
    <row r="178" spans="1:7" x14ac:dyDescent="0.25">
      <c r="G178" s="551" t="s">
        <v>1425</v>
      </c>
    </row>
    <row r="179" spans="1:7" x14ac:dyDescent="0.25">
      <c r="G179" s="584"/>
    </row>
  </sheetData>
  <sortState ref="A6:G167">
    <sortCondition ref="B6:B167"/>
  </sortState>
  <mergeCells count="1">
    <mergeCell ref="C3:G3"/>
  </mergeCells>
  <hyperlinks>
    <hyperlink ref="G1" location="Index!A1" display="Back to Index"/>
    <hyperlink ref="G178" location="'Table 2.6'!A1" display="Back to top"/>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showGridLines="0" workbookViewId="0">
      <selection activeCell="H11" sqref="H11"/>
    </sheetView>
  </sheetViews>
  <sheetFormatPr defaultRowHeight="15" x14ac:dyDescent="0.25"/>
  <cols>
    <col min="1" max="1" width="7.42578125" style="447" customWidth="1"/>
    <col min="2" max="2" width="53.85546875" style="447" customWidth="1"/>
    <col min="3" max="3" width="13.85546875" style="585" customWidth="1"/>
    <col min="4" max="4" width="17.140625" style="554" customWidth="1"/>
    <col min="5" max="5" width="13.85546875" style="585" customWidth="1"/>
    <col min="6" max="6" width="20.5703125" style="585" customWidth="1"/>
    <col min="7" max="7" width="21.42578125" style="554" customWidth="1"/>
    <col min="8" max="8" width="58.28515625" style="447" customWidth="1"/>
    <col min="9" max="16384" width="9.140625" style="447"/>
  </cols>
  <sheetData>
    <row r="1" spans="1:9" ht="18.75" x14ac:dyDescent="0.3">
      <c r="A1" s="446" t="s">
        <v>1089</v>
      </c>
      <c r="G1" s="551" t="s">
        <v>1250</v>
      </c>
    </row>
    <row r="2" spans="1:9" ht="15.75" x14ac:dyDescent="0.25">
      <c r="A2" s="449" t="s">
        <v>459</v>
      </c>
      <c r="B2" s="449"/>
      <c r="C2" s="586"/>
      <c r="D2" s="553"/>
      <c r="E2" s="586"/>
      <c r="F2" s="586"/>
      <c r="G2" s="553"/>
    </row>
    <row r="3" spans="1:9" ht="15.75" x14ac:dyDescent="0.25">
      <c r="A3" s="449"/>
      <c r="B3" s="449"/>
      <c r="C3" s="1029" t="s">
        <v>1090</v>
      </c>
      <c r="D3" s="1029"/>
      <c r="E3" s="1029"/>
      <c r="F3" s="1029"/>
      <c r="G3" s="1029"/>
    </row>
    <row r="4" spans="1:9" ht="6" customHeight="1" x14ac:dyDescent="0.25"/>
    <row r="5" spans="1:9" ht="27.75" x14ac:dyDescent="0.25">
      <c r="A5" s="587" t="s">
        <v>183</v>
      </c>
      <c r="B5" s="588" t="s">
        <v>460</v>
      </c>
      <c r="C5" s="589" t="s">
        <v>184</v>
      </c>
      <c r="D5" s="590" t="s">
        <v>190</v>
      </c>
      <c r="E5" s="589" t="s">
        <v>185</v>
      </c>
      <c r="F5" s="589" t="s">
        <v>1091</v>
      </c>
      <c r="G5" s="557" t="s">
        <v>523</v>
      </c>
    </row>
    <row r="6" spans="1:9" ht="17.25" customHeight="1" x14ac:dyDescent="0.25">
      <c r="A6" s="455">
        <v>68</v>
      </c>
      <c r="B6" s="367" t="s">
        <v>457</v>
      </c>
      <c r="C6" s="372">
        <v>24</v>
      </c>
      <c r="D6" s="591">
        <v>6.864595846919512E-2</v>
      </c>
      <c r="E6" s="372">
        <v>24</v>
      </c>
      <c r="F6" s="592">
        <v>0</v>
      </c>
      <c r="G6" s="593">
        <v>0</v>
      </c>
      <c r="H6" s="493"/>
      <c r="I6" s="493"/>
    </row>
    <row r="7" spans="1:9" ht="17.25" customHeight="1" x14ac:dyDescent="0.25">
      <c r="A7" s="459">
        <v>114</v>
      </c>
      <c r="B7" s="368" t="s">
        <v>449</v>
      </c>
      <c r="C7" s="373">
        <v>3</v>
      </c>
      <c r="D7" s="594">
        <v>8.58074480864939E-3</v>
      </c>
      <c r="E7" s="373">
        <v>3</v>
      </c>
      <c r="F7" s="595">
        <v>0</v>
      </c>
      <c r="G7" s="596">
        <v>0</v>
      </c>
      <c r="H7" s="459"/>
      <c r="I7" s="493"/>
    </row>
    <row r="8" spans="1:9" ht="17.25" customHeight="1" x14ac:dyDescent="0.25">
      <c r="A8" s="459">
        <v>8</v>
      </c>
      <c r="B8" s="368" t="s">
        <v>430</v>
      </c>
      <c r="C8" s="373">
        <v>1523</v>
      </c>
      <c r="D8" s="594">
        <v>4.3561581145243409</v>
      </c>
      <c r="E8" s="373">
        <v>1813</v>
      </c>
      <c r="F8" s="597">
        <v>-290</v>
      </c>
      <c r="G8" s="594">
        <v>-15.995587424158852</v>
      </c>
      <c r="H8" s="376"/>
      <c r="I8" s="598"/>
    </row>
    <row r="9" spans="1:9" ht="17.25" customHeight="1" x14ac:dyDescent="0.25">
      <c r="A9" s="459">
        <v>9</v>
      </c>
      <c r="B9" s="368" t="s">
        <v>346</v>
      </c>
      <c r="C9" s="373">
        <v>1456</v>
      </c>
      <c r="D9" s="594">
        <v>4.1645214804645043</v>
      </c>
      <c r="E9" s="373">
        <v>1489</v>
      </c>
      <c r="F9" s="597">
        <v>-33</v>
      </c>
      <c r="G9" s="594">
        <v>-2.2162525184687709</v>
      </c>
      <c r="H9" s="459"/>
      <c r="I9" s="493"/>
    </row>
    <row r="10" spans="1:9" ht="17.25" customHeight="1" x14ac:dyDescent="0.25">
      <c r="A10" s="459">
        <v>16</v>
      </c>
      <c r="B10" s="368" t="s">
        <v>434</v>
      </c>
      <c r="C10" s="373">
        <v>525</v>
      </c>
      <c r="D10" s="594">
        <v>1.5016303415136434</v>
      </c>
      <c r="E10" s="373">
        <v>926</v>
      </c>
      <c r="F10" s="597">
        <v>-401</v>
      </c>
      <c r="G10" s="594">
        <v>-43.30453563714903</v>
      </c>
      <c r="H10" s="459"/>
      <c r="I10" s="493"/>
    </row>
    <row r="11" spans="1:9" ht="17.25" customHeight="1" x14ac:dyDescent="0.25">
      <c r="A11" s="459">
        <v>37</v>
      </c>
      <c r="B11" s="368" t="s">
        <v>432</v>
      </c>
      <c r="C11" s="373">
        <v>105</v>
      </c>
      <c r="D11" s="594">
        <v>0.30032606830272868</v>
      </c>
      <c r="E11" s="595" t="s">
        <v>521</v>
      </c>
      <c r="F11" s="597">
        <v>105</v>
      </c>
      <c r="G11" s="596" t="s">
        <v>1480</v>
      </c>
      <c r="H11" s="459"/>
      <c r="I11" s="493"/>
    </row>
    <row r="12" spans="1:9" ht="17.25" customHeight="1" x14ac:dyDescent="0.25">
      <c r="A12" s="459">
        <v>96</v>
      </c>
      <c r="B12" s="368" t="s">
        <v>379</v>
      </c>
      <c r="C12" s="373">
        <v>7</v>
      </c>
      <c r="D12" s="594">
        <v>2.0021737886848578E-2</v>
      </c>
      <c r="E12" s="373">
        <v>14</v>
      </c>
      <c r="F12" s="597">
        <v>-7</v>
      </c>
      <c r="G12" s="594">
        <v>-50</v>
      </c>
      <c r="H12" s="376"/>
      <c r="I12" s="598"/>
    </row>
    <row r="13" spans="1:9" ht="17.25" customHeight="1" x14ac:dyDescent="0.25">
      <c r="A13" s="459">
        <v>13</v>
      </c>
      <c r="B13" s="368" t="s">
        <v>438</v>
      </c>
      <c r="C13" s="373">
        <v>778</v>
      </c>
      <c r="D13" s="594">
        <v>2.2252731537097419</v>
      </c>
      <c r="E13" s="373">
        <v>1252</v>
      </c>
      <c r="F13" s="597">
        <v>-474</v>
      </c>
      <c r="G13" s="594">
        <v>-37.859424920127793</v>
      </c>
      <c r="H13" s="376"/>
      <c r="I13" s="598"/>
    </row>
    <row r="14" spans="1:9" ht="17.25" customHeight="1" x14ac:dyDescent="0.25">
      <c r="A14" s="459">
        <v>14</v>
      </c>
      <c r="B14" s="368" t="s">
        <v>435</v>
      </c>
      <c r="C14" s="373">
        <v>675</v>
      </c>
      <c r="D14" s="594">
        <v>1.930667581946113</v>
      </c>
      <c r="E14" s="373">
        <v>232</v>
      </c>
      <c r="F14" s="597">
        <v>443</v>
      </c>
      <c r="G14" s="594">
        <v>190.94827586206898</v>
      </c>
      <c r="H14" s="376"/>
      <c r="I14" s="598"/>
    </row>
    <row r="15" spans="1:9" ht="17.25" customHeight="1" x14ac:dyDescent="0.25">
      <c r="A15" s="459">
        <v>3</v>
      </c>
      <c r="B15" s="368" t="s">
        <v>345</v>
      </c>
      <c r="C15" s="373">
        <v>3483</v>
      </c>
      <c r="D15" s="594">
        <v>9.9622447228419428</v>
      </c>
      <c r="E15" s="373">
        <v>450</v>
      </c>
      <c r="F15" s="597">
        <v>3033</v>
      </c>
      <c r="G15" s="594">
        <v>674</v>
      </c>
      <c r="H15" s="376"/>
      <c r="I15" s="598"/>
    </row>
    <row r="16" spans="1:9" ht="17.25" customHeight="1" x14ac:dyDescent="0.25">
      <c r="A16" s="459">
        <v>56</v>
      </c>
      <c r="B16" s="368" t="s">
        <v>419</v>
      </c>
      <c r="C16" s="373">
        <v>42</v>
      </c>
      <c r="D16" s="594">
        <v>0.12013042732109147</v>
      </c>
      <c r="E16" s="373">
        <v>57</v>
      </c>
      <c r="F16" s="597">
        <v>-15</v>
      </c>
      <c r="G16" s="594">
        <v>-26.315789473684209</v>
      </c>
      <c r="H16" s="376"/>
      <c r="I16" s="598"/>
    </row>
    <row r="17" spans="1:9" ht="17.25" customHeight="1" x14ac:dyDescent="0.25">
      <c r="A17" s="459">
        <v>10</v>
      </c>
      <c r="B17" s="368" t="s">
        <v>376</v>
      </c>
      <c r="C17" s="373">
        <v>988</v>
      </c>
      <c r="D17" s="594">
        <v>2.8259252903151992</v>
      </c>
      <c r="E17" s="373">
        <v>927</v>
      </c>
      <c r="F17" s="597">
        <v>61</v>
      </c>
      <c r="G17" s="594">
        <v>6.580366774541532</v>
      </c>
      <c r="H17" s="376"/>
      <c r="I17" s="598"/>
    </row>
    <row r="18" spans="1:9" ht="17.25" customHeight="1" x14ac:dyDescent="0.25">
      <c r="A18" s="459">
        <v>83</v>
      </c>
      <c r="B18" s="368" t="s">
        <v>414</v>
      </c>
      <c r="C18" s="373">
        <v>12</v>
      </c>
      <c r="D18" s="594">
        <v>3.432297923459756E-2</v>
      </c>
      <c r="E18" s="373">
        <v>5</v>
      </c>
      <c r="F18" s="597">
        <v>7</v>
      </c>
      <c r="G18" s="594">
        <v>140</v>
      </c>
      <c r="H18" s="376"/>
      <c r="I18" s="598"/>
    </row>
    <row r="19" spans="1:9" ht="17.25" customHeight="1" x14ac:dyDescent="0.25">
      <c r="A19" s="459">
        <v>59</v>
      </c>
      <c r="B19" s="368" t="s">
        <v>390</v>
      </c>
      <c r="C19" s="373">
        <v>36</v>
      </c>
      <c r="D19" s="594">
        <v>0.10296893770379267</v>
      </c>
      <c r="E19" s="373">
        <v>8</v>
      </c>
      <c r="F19" s="597">
        <v>28</v>
      </c>
      <c r="G19" s="594">
        <v>350</v>
      </c>
      <c r="H19" s="459"/>
      <c r="I19" s="493"/>
    </row>
    <row r="20" spans="1:9" ht="17.25" customHeight="1" x14ac:dyDescent="0.25">
      <c r="A20" s="459">
        <v>42</v>
      </c>
      <c r="B20" s="368" t="s">
        <v>386</v>
      </c>
      <c r="C20" s="373">
        <v>63</v>
      </c>
      <c r="D20" s="594">
        <v>0.18019564098163721</v>
      </c>
      <c r="E20" s="373">
        <v>38</v>
      </c>
      <c r="F20" s="597">
        <v>25</v>
      </c>
      <c r="G20" s="594">
        <v>65.789473684210535</v>
      </c>
      <c r="H20" s="459"/>
      <c r="I20" s="493"/>
    </row>
    <row r="21" spans="1:9" ht="17.25" customHeight="1" x14ac:dyDescent="0.25">
      <c r="A21" s="459">
        <v>101</v>
      </c>
      <c r="B21" s="368" t="s">
        <v>384</v>
      </c>
      <c r="C21" s="373">
        <v>5</v>
      </c>
      <c r="D21" s="594">
        <v>1.4301241347748985E-2</v>
      </c>
      <c r="E21" s="595" t="s">
        <v>521</v>
      </c>
      <c r="F21" s="599">
        <v>5</v>
      </c>
      <c r="G21" s="596" t="s">
        <v>1480</v>
      </c>
      <c r="H21" s="459"/>
      <c r="I21" s="600"/>
    </row>
    <row r="22" spans="1:9" ht="17.25" customHeight="1" x14ac:dyDescent="0.25">
      <c r="A22" s="459">
        <v>55</v>
      </c>
      <c r="B22" s="368" t="s">
        <v>381</v>
      </c>
      <c r="C22" s="373">
        <v>43</v>
      </c>
      <c r="D22" s="594">
        <v>0.12299067559064128</v>
      </c>
      <c r="E22" s="373">
        <v>29</v>
      </c>
      <c r="F22" s="597">
        <v>14</v>
      </c>
      <c r="G22" s="594">
        <v>48.275862068965516</v>
      </c>
      <c r="H22" s="493"/>
      <c r="I22" s="493"/>
    </row>
    <row r="23" spans="1:9" ht="17.25" customHeight="1" x14ac:dyDescent="0.25">
      <c r="A23" s="459">
        <v>71</v>
      </c>
      <c r="B23" s="368" t="s">
        <v>385</v>
      </c>
      <c r="C23" s="373">
        <v>21</v>
      </c>
      <c r="D23" s="594">
        <v>6.0065213660545735E-2</v>
      </c>
      <c r="E23" s="373">
        <v>21</v>
      </c>
      <c r="F23" s="597">
        <v>0</v>
      </c>
      <c r="G23" s="594">
        <v>0</v>
      </c>
      <c r="H23" s="493"/>
      <c r="I23" s="493"/>
    </row>
    <row r="24" spans="1:9" ht="17.25" customHeight="1" x14ac:dyDescent="0.25">
      <c r="A24" s="459">
        <v>63</v>
      </c>
      <c r="B24" s="368" t="s">
        <v>394</v>
      </c>
      <c r="C24" s="373">
        <v>27</v>
      </c>
      <c r="D24" s="594">
        <v>7.7226703277844519E-2</v>
      </c>
      <c r="E24" s="373">
        <v>21</v>
      </c>
      <c r="F24" s="597">
        <v>6</v>
      </c>
      <c r="G24" s="594">
        <v>28.571428571428569</v>
      </c>
      <c r="H24" s="493"/>
      <c r="I24" s="493"/>
    </row>
    <row r="25" spans="1:9" ht="17.25" customHeight="1" x14ac:dyDescent="0.25">
      <c r="A25" s="459">
        <v>25</v>
      </c>
      <c r="B25" s="368" t="s">
        <v>387</v>
      </c>
      <c r="C25" s="373">
        <v>264</v>
      </c>
      <c r="D25" s="594">
        <v>0.75510554316114642</v>
      </c>
      <c r="E25" s="373">
        <v>234</v>
      </c>
      <c r="F25" s="597">
        <v>30</v>
      </c>
      <c r="G25" s="594">
        <v>12.820512820512819</v>
      </c>
      <c r="H25" s="493"/>
      <c r="I25" s="493"/>
    </row>
    <row r="26" spans="1:9" ht="17.25" customHeight="1" x14ac:dyDescent="0.25">
      <c r="A26" s="459">
        <v>31</v>
      </c>
      <c r="B26" s="368" t="s">
        <v>395</v>
      </c>
      <c r="C26" s="373">
        <v>124</v>
      </c>
      <c r="D26" s="594">
        <v>0.35467078542417479</v>
      </c>
      <c r="E26" s="373">
        <v>89</v>
      </c>
      <c r="F26" s="597">
        <v>35</v>
      </c>
      <c r="G26" s="594">
        <v>39.325842696629216</v>
      </c>
      <c r="H26" s="493"/>
      <c r="I26" s="493"/>
    </row>
    <row r="27" spans="1:9" ht="17.25" customHeight="1" x14ac:dyDescent="0.25">
      <c r="A27" s="459">
        <v>21</v>
      </c>
      <c r="B27" s="368" t="s">
        <v>409</v>
      </c>
      <c r="C27" s="373">
        <v>336</v>
      </c>
      <c r="D27" s="594">
        <v>0.96104341856873177</v>
      </c>
      <c r="E27" s="373">
        <v>285</v>
      </c>
      <c r="F27" s="597">
        <v>51</v>
      </c>
      <c r="G27" s="594">
        <v>17.894736842105264</v>
      </c>
      <c r="H27" s="493"/>
      <c r="I27" s="493"/>
    </row>
    <row r="28" spans="1:9" ht="17.25" customHeight="1" x14ac:dyDescent="0.25">
      <c r="A28" s="459">
        <v>2</v>
      </c>
      <c r="B28" s="368" t="s">
        <v>388</v>
      </c>
      <c r="C28" s="373">
        <v>4274</v>
      </c>
      <c r="D28" s="594">
        <v>12.224701104055832</v>
      </c>
      <c r="E28" s="373">
        <v>2970</v>
      </c>
      <c r="F28" s="597">
        <v>1304</v>
      </c>
      <c r="G28" s="594">
        <v>43.905723905723903</v>
      </c>
      <c r="H28" s="493"/>
      <c r="I28" s="493"/>
    </row>
    <row r="29" spans="1:9" ht="17.25" customHeight="1" x14ac:dyDescent="0.25">
      <c r="A29" s="459">
        <v>51</v>
      </c>
      <c r="B29" s="368" t="s">
        <v>389</v>
      </c>
      <c r="C29" s="373">
        <v>49</v>
      </c>
      <c r="D29" s="594">
        <v>0.14015216520794005</v>
      </c>
      <c r="E29" s="373">
        <v>26</v>
      </c>
      <c r="F29" s="597">
        <v>23</v>
      </c>
      <c r="G29" s="594">
        <v>88.461538461538453</v>
      </c>
      <c r="H29" s="493"/>
      <c r="I29" s="493"/>
    </row>
    <row r="30" spans="1:9" ht="17.25" customHeight="1" x14ac:dyDescent="0.25">
      <c r="A30" s="459">
        <v>97</v>
      </c>
      <c r="B30" s="368" t="s">
        <v>402</v>
      </c>
      <c r="C30" s="373">
        <v>7</v>
      </c>
      <c r="D30" s="594">
        <v>2.0021737886848578E-2</v>
      </c>
      <c r="E30" s="373">
        <v>8</v>
      </c>
      <c r="F30" s="597">
        <v>-1</v>
      </c>
      <c r="G30" s="594">
        <v>-12.5</v>
      </c>
      <c r="H30" s="493"/>
      <c r="I30" s="493"/>
    </row>
    <row r="31" spans="1:9" ht="17.25" customHeight="1" x14ac:dyDescent="0.25">
      <c r="A31" s="459">
        <v>36</v>
      </c>
      <c r="B31" s="368" t="s">
        <v>400</v>
      </c>
      <c r="C31" s="373">
        <v>108</v>
      </c>
      <c r="D31" s="594">
        <v>0.30890681311137808</v>
      </c>
      <c r="E31" s="373">
        <v>103</v>
      </c>
      <c r="F31" s="597">
        <v>5</v>
      </c>
      <c r="G31" s="594">
        <v>4.8543689320388346</v>
      </c>
      <c r="H31" s="493"/>
      <c r="I31" s="493"/>
    </row>
    <row r="32" spans="1:9" ht="17.25" customHeight="1" x14ac:dyDescent="0.25">
      <c r="A32" s="459">
        <v>77</v>
      </c>
      <c r="B32" s="368" t="s">
        <v>403</v>
      </c>
      <c r="C32" s="373">
        <v>16</v>
      </c>
      <c r="D32" s="594">
        <v>4.5763972312796754E-2</v>
      </c>
      <c r="E32" s="373">
        <v>10</v>
      </c>
      <c r="F32" s="597">
        <v>6</v>
      </c>
      <c r="G32" s="594">
        <v>60</v>
      </c>
      <c r="H32" s="493"/>
      <c r="I32" s="493"/>
    </row>
    <row r="33" spans="1:9" ht="17.25" customHeight="1" x14ac:dyDescent="0.25">
      <c r="A33" s="459">
        <v>113</v>
      </c>
      <c r="B33" s="368" t="s">
        <v>433</v>
      </c>
      <c r="C33" s="373">
        <v>3</v>
      </c>
      <c r="D33" s="594">
        <v>8.58074480864939E-3</v>
      </c>
      <c r="E33" s="373">
        <v>3</v>
      </c>
      <c r="F33" s="597">
        <v>0</v>
      </c>
      <c r="G33" s="594">
        <v>0</v>
      </c>
      <c r="H33" s="493"/>
      <c r="I33" s="493"/>
    </row>
    <row r="34" spans="1:9" ht="17.25" customHeight="1" x14ac:dyDescent="0.25">
      <c r="A34" s="459">
        <v>19</v>
      </c>
      <c r="B34" s="368" t="s">
        <v>436</v>
      </c>
      <c r="C34" s="373">
        <v>378</v>
      </c>
      <c r="D34" s="594">
        <v>1.0811738458898232</v>
      </c>
      <c r="E34" s="373">
        <v>519</v>
      </c>
      <c r="F34" s="597">
        <v>-141</v>
      </c>
      <c r="G34" s="594">
        <v>-27.167630057803464</v>
      </c>
      <c r="H34" s="493"/>
      <c r="I34" s="493"/>
    </row>
    <row r="35" spans="1:9" ht="17.25" customHeight="1" x14ac:dyDescent="0.25">
      <c r="A35" s="459">
        <v>38</v>
      </c>
      <c r="B35" s="368" t="s">
        <v>382</v>
      </c>
      <c r="C35" s="373">
        <v>90</v>
      </c>
      <c r="D35" s="594">
        <v>0.25742234425948174</v>
      </c>
      <c r="E35" s="373">
        <v>148</v>
      </c>
      <c r="F35" s="597">
        <v>-58</v>
      </c>
      <c r="G35" s="594">
        <v>-39.189189189189186</v>
      </c>
      <c r="H35" s="493"/>
      <c r="I35" s="493"/>
    </row>
    <row r="36" spans="1:9" ht="17.25" customHeight="1" x14ac:dyDescent="0.25">
      <c r="A36" s="459">
        <v>108</v>
      </c>
      <c r="B36" s="368" t="s">
        <v>450</v>
      </c>
      <c r="C36" s="373">
        <v>4</v>
      </c>
      <c r="D36" s="594">
        <v>1.1440993078199188E-2</v>
      </c>
      <c r="E36" s="595" t="s">
        <v>521</v>
      </c>
      <c r="F36" s="597">
        <v>4</v>
      </c>
      <c r="G36" s="596" t="s">
        <v>1480</v>
      </c>
      <c r="H36" s="493"/>
      <c r="I36" s="493"/>
    </row>
    <row r="37" spans="1:9" ht="17.25" customHeight="1" x14ac:dyDescent="0.25">
      <c r="A37" s="459">
        <v>49</v>
      </c>
      <c r="B37" s="368" t="s">
        <v>404</v>
      </c>
      <c r="C37" s="373">
        <v>54</v>
      </c>
      <c r="D37" s="594">
        <v>0.15445340655568904</v>
      </c>
      <c r="E37" s="373">
        <v>34</v>
      </c>
      <c r="F37" s="597">
        <v>20</v>
      </c>
      <c r="G37" s="594">
        <v>58.82352941176471</v>
      </c>
      <c r="H37" s="493"/>
      <c r="I37" s="493"/>
    </row>
    <row r="38" spans="1:9" ht="17.25" customHeight="1" x14ac:dyDescent="0.25">
      <c r="A38" s="459">
        <v>33</v>
      </c>
      <c r="B38" s="368" t="s">
        <v>367</v>
      </c>
      <c r="C38" s="373">
        <v>119</v>
      </c>
      <c r="D38" s="594">
        <v>0.34036954407642583</v>
      </c>
      <c r="E38" s="373">
        <v>72</v>
      </c>
      <c r="F38" s="597">
        <v>47</v>
      </c>
      <c r="G38" s="594">
        <v>65.277777777777786</v>
      </c>
      <c r="H38" s="493"/>
      <c r="I38" s="493"/>
    </row>
    <row r="39" spans="1:9" ht="17.25" customHeight="1" x14ac:dyDescent="0.25">
      <c r="A39" s="459">
        <v>41</v>
      </c>
      <c r="B39" s="368" t="s">
        <v>352</v>
      </c>
      <c r="C39" s="373">
        <v>66</v>
      </c>
      <c r="D39" s="594">
        <v>0.1887763857902866</v>
      </c>
      <c r="E39" s="373">
        <v>3</v>
      </c>
      <c r="F39" s="597">
        <v>63</v>
      </c>
      <c r="G39" s="594">
        <v>2100</v>
      </c>
      <c r="H39" s="601"/>
      <c r="I39" s="598"/>
    </row>
    <row r="40" spans="1:9" ht="17.25" customHeight="1" x14ac:dyDescent="0.25">
      <c r="A40" s="459">
        <v>32</v>
      </c>
      <c r="B40" s="368" t="s">
        <v>396</v>
      </c>
      <c r="C40" s="373">
        <v>120</v>
      </c>
      <c r="D40" s="594">
        <v>0.34322979234597562</v>
      </c>
      <c r="E40" s="373">
        <v>174</v>
      </c>
      <c r="F40" s="597">
        <v>-54</v>
      </c>
      <c r="G40" s="594">
        <v>-31.03448275862069</v>
      </c>
      <c r="H40" s="601"/>
      <c r="I40" s="598"/>
    </row>
    <row r="41" spans="1:9" ht="17.25" customHeight="1" x14ac:dyDescent="0.25">
      <c r="A41" s="459">
        <v>54</v>
      </c>
      <c r="B41" s="368" t="s">
        <v>371</v>
      </c>
      <c r="C41" s="373">
        <v>43</v>
      </c>
      <c r="D41" s="594">
        <v>0.12299067559064128</v>
      </c>
      <c r="E41" s="373">
        <v>29</v>
      </c>
      <c r="F41" s="597">
        <v>14</v>
      </c>
      <c r="G41" s="594">
        <v>48.275862068965516</v>
      </c>
      <c r="H41" s="493"/>
      <c r="I41" s="493"/>
    </row>
    <row r="42" spans="1:9" ht="17.25" customHeight="1" x14ac:dyDescent="0.25">
      <c r="A42" s="459">
        <v>47</v>
      </c>
      <c r="B42" s="368" t="s">
        <v>377</v>
      </c>
      <c r="C42" s="373">
        <v>55</v>
      </c>
      <c r="D42" s="594">
        <v>0.15731365482523882</v>
      </c>
      <c r="E42" s="373">
        <v>89</v>
      </c>
      <c r="F42" s="597">
        <v>-34</v>
      </c>
      <c r="G42" s="594">
        <v>-38.202247191011232</v>
      </c>
      <c r="H42" s="493"/>
      <c r="I42" s="493"/>
    </row>
    <row r="43" spans="1:9" ht="17.25" customHeight="1" x14ac:dyDescent="0.25">
      <c r="A43" s="459">
        <v>30</v>
      </c>
      <c r="B43" s="368" t="s">
        <v>397</v>
      </c>
      <c r="C43" s="373">
        <v>143</v>
      </c>
      <c r="D43" s="594">
        <v>0.40901550254562097</v>
      </c>
      <c r="E43" s="373">
        <v>157</v>
      </c>
      <c r="F43" s="597">
        <v>-14</v>
      </c>
      <c r="G43" s="594">
        <v>-8.9171974522292992</v>
      </c>
      <c r="H43" s="493"/>
      <c r="I43" s="493"/>
    </row>
    <row r="44" spans="1:9" ht="17.25" customHeight="1" x14ac:dyDescent="0.25">
      <c r="A44" s="459">
        <v>18</v>
      </c>
      <c r="B44" s="368" t="s">
        <v>420</v>
      </c>
      <c r="C44" s="373">
        <v>395</v>
      </c>
      <c r="D44" s="594">
        <v>1.1297980664721698</v>
      </c>
      <c r="E44" s="373">
        <v>525</v>
      </c>
      <c r="F44" s="597">
        <v>-130</v>
      </c>
      <c r="G44" s="594">
        <v>-24.761904761904763</v>
      </c>
      <c r="H44" s="493"/>
      <c r="I44" s="493"/>
    </row>
    <row r="45" spans="1:9" ht="17.25" customHeight="1" x14ac:dyDescent="0.25">
      <c r="A45" s="459">
        <v>112</v>
      </c>
      <c r="B45" s="368" t="s">
        <v>421</v>
      </c>
      <c r="C45" s="373">
        <v>3</v>
      </c>
      <c r="D45" s="594">
        <v>8.58074480864939E-3</v>
      </c>
      <c r="E45" s="595" t="s">
        <v>521</v>
      </c>
      <c r="F45" s="597">
        <v>3</v>
      </c>
      <c r="G45" s="596" t="s">
        <v>1480</v>
      </c>
      <c r="H45" s="493"/>
      <c r="I45" s="493"/>
    </row>
    <row r="46" spans="1:9" ht="17.25" customHeight="1" x14ac:dyDescent="0.25">
      <c r="A46" s="459">
        <v>53</v>
      </c>
      <c r="B46" s="368" t="s">
        <v>378</v>
      </c>
      <c r="C46" s="373">
        <v>46</v>
      </c>
      <c r="D46" s="594">
        <v>0.13157142039929065</v>
      </c>
      <c r="E46" s="373">
        <v>35</v>
      </c>
      <c r="F46" s="597">
        <v>11</v>
      </c>
      <c r="G46" s="594">
        <v>31.428571428571427</v>
      </c>
      <c r="H46" s="493"/>
      <c r="I46" s="493"/>
    </row>
    <row r="47" spans="1:9" ht="17.25" customHeight="1" x14ac:dyDescent="0.25">
      <c r="A47" s="459">
        <v>110</v>
      </c>
      <c r="B47" s="368" t="s">
        <v>398</v>
      </c>
      <c r="C47" s="373">
        <v>3</v>
      </c>
      <c r="D47" s="594">
        <v>8.58074480864939E-3</v>
      </c>
      <c r="E47" s="595" t="s">
        <v>521</v>
      </c>
      <c r="F47" s="597">
        <v>3</v>
      </c>
      <c r="G47" s="596" t="s">
        <v>1480</v>
      </c>
      <c r="H47" s="493"/>
      <c r="I47" s="493"/>
    </row>
    <row r="48" spans="1:9" ht="17.25" customHeight="1" x14ac:dyDescent="0.25">
      <c r="A48" s="459">
        <v>35</v>
      </c>
      <c r="B48" s="368" t="s">
        <v>353</v>
      </c>
      <c r="C48" s="373">
        <v>114</v>
      </c>
      <c r="D48" s="594">
        <v>0.32606830272867687</v>
      </c>
      <c r="E48" s="373">
        <v>135</v>
      </c>
      <c r="F48" s="597">
        <v>-21</v>
      </c>
      <c r="G48" s="594">
        <v>-15.555555555555555</v>
      </c>
      <c r="H48" s="493"/>
      <c r="I48" s="493"/>
    </row>
    <row r="49" spans="1:9" ht="17.25" customHeight="1" x14ac:dyDescent="0.25">
      <c r="A49" s="459">
        <v>93</v>
      </c>
      <c r="B49" s="368" t="s">
        <v>422</v>
      </c>
      <c r="C49" s="373">
        <v>8</v>
      </c>
      <c r="D49" s="594">
        <v>2.2881986156398377E-2</v>
      </c>
      <c r="E49" s="373">
        <v>12</v>
      </c>
      <c r="F49" s="597">
        <v>-4</v>
      </c>
      <c r="G49" s="594">
        <v>-33.333333333333329</v>
      </c>
      <c r="H49" s="493"/>
      <c r="I49" s="493"/>
    </row>
    <row r="50" spans="1:9" ht="17.25" customHeight="1" x14ac:dyDescent="0.25">
      <c r="A50" s="459">
        <v>85</v>
      </c>
      <c r="B50" s="368" t="s">
        <v>354</v>
      </c>
      <c r="C50" s="373">
        <v>11</v>
      </c>
      <c r="D50" s="594">
        <v>3.1462730965047765E-2</v>
      </c>
      <c r="E50" s="373">
        <v>29</v>
      </c>
      <c r="F50" s="597">
        <v>-18</v>
      </c>
      <c r="G50" s="594">
        <v>-62.068965517241381</v>
      </c>
      <c r="H50" s="493"/>
      <c r="I50" s="493"/>
    </row>
    <row r="51" spans="1:9" ht="17.25" customHeight="1" x14ac:dyDescent="0.25">
      <c r="A51" s="459">
        <v>66</v>
      </c>
      <c r="B51" s="368" t="s">
        <v>355</v>
      </c>
      <c r="C51" s="373">
        <v>24</v>
      </c>
      <c r="D51" s="594">
        <v>6.864595846919512E-2</v>
      </c>
      <c r="E51" s="373">
        <v>29</v>
      </c>
      <c r="F51" s="597">
        <v>-5</v>
      </c>
      <c r="G51" s="594">
        <v>-17.241379310344829</v>
      </c>
      <c r="H51" s="493"/>
      <c r="I51" s="493"/>
    </row>
    <row r="52" spans="1:9" ht="17.25" customHeight="1" x14ac:dyDescent="0.25">
      <c r="A52" s="459">
        <v>102</v>
      </c>
      <c r="B52" s="368" t="s">
        <v>416</v>
      </c>
      <c r="C52" s="373">
        <v>5</v>
      </c>
      <c r="D52" s="594">
        <v>1.4301241347748985E-2</v>
      </c>
      <c r="E52" s="373">
        <v>17</v>
      </c>
      <c r="F52" s="597">
        <v>-12</v>
      </c>
      <c r="G52" s="594">
        <v>-70.588235294117652</v>
      </c>
      <c r="H52" s="493"/>
      <c r="I52" s="493"/>
    </row>
    <row r="53" spans="1:9" ht="17.25" customHeight="1" x14ac:dyDescent="0.25">
      <c r="A53" s="459">
        <v>34</v>
      </c>
      <c r="B53" s="368" t="s">
        <v>431</v>
      </c>
      <c r="C53" s="373">
        <v>118</v>
      </c>
      <c r="D53" s="594">
        <v>0.33750929580687605</v>
      </c>
      <c r="E53" s="373">
        <v>169</v>
      </c>
      <c r="F53" s="597">
        <v>-51</v>
      </c>
      <c r="G53" s="594">
        <v>-30.177514792899409</v>
      </c>
      <c r="H53" s="601"/>
      <c r="I53" s="598"/>
    </row>
    <row r="54" spans="1:9" ht="17.25" customHeight="1" x14ac:dyDescent="0.25">
      <c r="A54" s="459">
        <v>1</v>
      </c>
      <c r="B54" s="368" t="s">
        <v>451</v>
      </c>
      <c r="C54" s="373">
        <v>4383</v>
      </c>
      <c r="D54" s="594">
        <v>12.536468165436759</v>
      </c>
      <c r="E54" s="373">
        <v>3993</v>
      </c>
      <c r="F54" s="597">
        <v>390</v>
      </c>
      <c r="G54" s="594">
        <v>9.7670924117205118</v>
      </c>
      <c r="H54" s="601"/>
      <c r="I54" s="598"/>
    </row>
    <row r="55" spans="1:9" ht="17.25" customHeight="1" x14ac:dyDescent="0.25">
      <c r="A55" s="459">
        <v>94</v>
      </c>
      <c r="B55" s="368" t="s">
        <v>439</v>
      </c>
      <c r="C55" s="373">
        <v>8</v>
      </c>
      <c r="D55" s="594">
        <v>2.2881986156398377E-2</v>
      </c>
      <c r="E55" s="373">
        <v>22</v>
      </c>
      <c r="F55" s="597">
        <v>-14</v>
      </c>
      <c r="G55" s="594">
        <v>-63.636363636363633</v>
      </c>
      <c r="H55" s="601"/>
      <c r="I55" s="598"/>
    </row>
    <row r="56" spans="1:9" ht="17.25" customHeight="1" x14ac:dyDescent="0.25">
      <c r="A56" s="459">
        <v>28</v>
      </c>
      <c r="B56" s="368" t="s">
        <v>372</v>
      </c>
      <c r="C56" s="373">
        <v>173</v>
      </c>
      <c r="D56" s="594">
        <v>0.49482295063211484</v>
      </c>
      <c r="E56" s="373">
        <v>118</v>
      </c>
      <c r="F56" s="597">
        <v>55</v>
      </c>
      <c r="G56" s="594">
        <v>46.610169491525419</v>
      </c>
      <c r="H56" s="601"/>
      <c r="I56" s="598"/>
    </row>
    <row r="57" spans="1:9" ht="17.25" customHeight="1" x14ac:dyDescent="0.25">
      <c r="A57" s="459">
        <v>46</v>
      </c>
      <c r="B57" s="368" t="s">
        <v>373</v>
      </c>
      <c r="C57" s="373">
        <v>55</v>
      </c>
      <c r="D57" s="594">
        <v>0.15731365482523882</v>
      </c>
      <c r="E57" s="373">
        <v>104</v>
      </c>
      <c r="F57" s="597">
        <v>-49</v>
      </c>
      <c r="G57" s="594">
        <v>-47.115384615384613</v>
      </c>
      <c r="H57" s="493"/>
      <c r="I57" s="493"/>
    </row>
    <row r="58" spans="1:9" ht="17.25" customHeight="1" x14ac:dyDescent="0.25">
      <c r="A58" s="459">
        <v>7</v>
      </c>
      <c r="B58" s="368" t="s">
        <v>374</v>
      </c>
      <c r="C58" s="373">
        <v>1704</v>
      </c>
      <c r="D58" s="594">
        <v>4.8738630513128536</v>
      </c>
      <c r="E58" s="373">
        <v>1640</v>
      </c>
      <c r="F58" s="597">
        <v>64</v>
      </c>
      <c r="G58" s="594">
        <v>3.9024390243902438</v>
      </c>
      <c r="H58" s="493"/>
      <c r="I58" s="493"/>
    </row>
    <row r="59" spans="1:9" ht="17.25" customHeight="1" x14ac:dyDescent="0.25">
      <c r="A59" s="459">
        <v>106</v>
      </c>
      <c r="B59" s="368" t="s">
        <v>413</v>
      </c>
      <c r="C59" s="373">
        <v>4</v>
      </c>
      <c r="D59" s="594">
        <v>1.1440993078199188E-2</v>
      </c>
      <c r="E59" s="595" t="s">
        <v>521</v>
      </c>
      <c r="F59" s="597">
        <v>4</v>
      </c>
      <c r="G59" s="596" t="s">
        <v>1480</v>
      </c>
      <c r="H59" s="493"/>
      <c r="I59" s="493"/>
    </row>
    <row r="60" spans="1:9" ht="17.25" customHeight="1" x14ac:dyDescent="0.25">
      <c r="A60" s="459">
        <v>80</v>
      </c>
      <c r="B60" s="368" t="s">
        <v>356</v>
      </c>
      <c r="C60" s="373">
        <v>14</v>
      </c>
      <c r="D60" s="594">
        <v>4.0043475773697157E-2</v>
      </c>
      <c r="E60" s="373">
        <v>8</v>
      </c>
      <c r="F60" s="597">
        <v>6</v>
      </c>
      <c r="G60" s="594">
        <v>75</v>
      </c>
      <c r="H60" s="493"/>
      <c r="I60" s="493"/>
    </row>
    <row r="61" spans="1:9" ht="17.25" customHeight="1" x14ac:dyDescent="0.25">
      <c r="A61" s="459">
        <v>52</v>
      </c>
      <c r="B61" s="368" t="s">
        <v>392</v>
      </c>
      <c r="C61" s="373">
        <v>48</v>
      </c>
      <c r="D61" s="594">
        <v>0.13729191693839024</v>
      </c>
      <c r="E61" s="373">
        <v>3</v>
      </c>
      <c r="F61" s="597">
        <v>45</v>
      </c>
      <c r="G61" s="594">
        <v>1500</v>
      </c>
      <c r="H61" s="493"/>
      <c r="I61" s="493"/>
    </row>
    <row r="62" spans="1:9" ht="17.25" customHeight="1" x14ac:dyDescent="0.25">
      <c r="A62" s="459">
        <v>82</v>
      </c>
      <c r="B62" s="368" t="s">
        <v>393</v>
      </c>
      <c r="C62" s="373">
        <v>12</v>
      </c>
      <c r="D62" s="594">
        <v>3.432297923459756E-2</v>
      </c>
      <c r="E62" s="595" t="s">
        <v>521</v>
      </c>
      <c r="F62" s="597">
        <v>12</v>
      </c>
      <c r="G62" s="596" t="s">
        <v>1480</v>
      </c>
      <c r="H62" s="493"/>
      <c r="I62" s="493"/>
    </row>
    <row r="63" spans="1:9" ht="17.25" customHeight="1" x14ac:dyDescent="0.25">
      <c r="A63" s="459">
        <v>11</v>
      </c>
      <c r="B63" s="368" t="s">
        <v>440</v>
      </c>
      <c r="C63" s="373">
        <v>904</v>
      </c>
      <c r="D63" s="594">
        <v>2.5856644356730163</v>
      </c>
      <c r="E63" s="373">
        <v>1435</v>
      </c>
      <c r="F63" s="597">
        <v>-531</v>
      </c>
      <c r="G63" s="594">
        <v>-37.00348432055749</v>
      </c>
      <c r="H63" s="493"/>
      <c r="I63" s="493"/>
    </row>
    <row r="64" spans="1:9" ht="17.25" customHeight="1" x14ac:dyDescent="0.25">
      <c r="A64" s="459">
        <v>86</v>
      </c>
      <c r="B64" s="368" t="s">
        <v>410</v>
      </c>
      <c r="C64" s="373">
        <v>11</v>
      </c>
      <c r="D64" s="594">
        <v>3.1462730965047765E-2</v>
      </c>
      <c r="E64" s="373">
        <v>3</v>
      </c>
      <c r="F64" s="597">
        <v>8</v>
      </c>
      <c r="G64" s="594">
        <v>266.66666666666663</v>
      </c>
      <c r="H64" s="601"/>
      <c r="I64" s="598"/>
    </row>
    <row r="65" spans="1:9" ht="17.25" customHeight="1" x14ac:dyDescent="0.25">
      <c r="A65" s="459">
        <v>87</v>
      </c>
      <c r="B65" s="368" t="s">
        <v>357</v>
      </c>
      <c r="C65" s="373">
        <v>10</v>
      </c>
      <c r="D65" s="594">
        <v>2.860248269549797E-2</v>
      </c>
      <c r="E65" s="373">
        <v>12</v>
      </c>
      <c r="F65" s="597">
        <v>-2</v>
      </c>
      <c r="G65" s="594">
        <v>-16.666666666666664</v>
      </c>
      <c r="H65" s="493"/>
      <c r="I65" s="493"/>
    </row>
    <row r="66" spans="1:9" ht="17.25" customHeight="1" x14ac:dyDescent="0.25">
      <c r="A66" s="459">
        <v>103</v>
      </c>
      <c r="B66" s="368" t="s">
        <v>423</v>
      </c>
      <c r="C66" s="373">
        <v>5</v>
      </c>
      <c r="D66" s="594">
        <v>1.4301241347748985E-2</v>
      </c>
      <c r="E66" s="595" t="s">
        <v>521</v>
      </c>
      <c r="F66" s="597">
        <v>5</v>
      </c>
      <c r="G66" s="596" t="s">
        <v>1480</v>
      </c>
      <c r="H66" s="493"/>
      <c r="I66" s="493"/>
    </row>
    <row r="67" spans="1:9" ht="17.25" customHeight="1" x14ac:dyDescent="0.25">
      <c r="A67" s="459">
        <v>105</v>
      </c>
      <c r="B67" s="368" t="s">
        <v>405</v>
      </c>
      <c r="C67" s="373">
        <v>4</v>
      </c>
      <c r="D67" s="594">
        <v>1.1440993078199188E-2</v>
      </c>
      <c r="E67" s="595" t="s">
        <v>521</v>
      </c>
      <c r="F67" s="597">
        <v>4</v>
      </c>
      <c r="G67" s="596" t="s">
        <v>1480</v>
      </c>
      <c r="H67" s="493"/>
      <c r="I67" s="493"/>
    </row>
    <row r="68" spans="1:9" ht="17.25" customHeight="1" x14ac:dyDescent="0.25">
      <c r="A68" s="459">
        <v>95</v>
      </c>
      <c r="B68" s="368" t="s">
        <v>358</v>
      </c>
      <c r="C68" s="373">
        <v>7</v>
      </c>
      <c r="D68" s="594">
        <v>2.0021737886848578E-2</v>
      </c>
      <c r="E68" s="373">
        <v>8</v>
      </c>
      <c r="F68" s="597">
        <v>-1</v>
      </c>
      <c r="G68" s="594">
        <v>-12.5</v>
      </c>
      <c r="H68" s="493"/>
      <c r="I68" s="493"/>
    </row>
    <row r="69" spans="1:9" ht="17.25" customHeight="1" x14ac:dyDescent="0.25">
      <c r="A69" s="459">
        <v>92</v>
      </c>
      <c r="B69" s="368" t="s">
        <v>359</v>
      </c>
      <c r="C69" s="373">
        <v>8</v>
      </c>
      <c r="D69" s="594">
        <v>2.2881986156398377E-2</v>
      </c>
      <c r="E69" s="373">
        <v>9</v>
      </c>
      <c r="F69" s="597">
        <v>-1</v>
      </c>
      <c r="G69" s="594">
        <v>-11.111111111111111</v>
      </c>
      <c r="H69" s="493"/>
      <c r="I69" s="493"/>
    </row>
    <row r="70" spans="1:9" ht="17.25" customHeight="1" x14ac:dyDescent="0.25">
      <c r="A70" s="459">
        <v>99</v>
      </c>
      <c r="B70" s="368" t="s">
        <v>391</v>
      </c>
      <c r="C70" s="373">
        <v>6</v>
      </c>
      <c r="D70" s="594">
        <v>1.716148961729878E-2</v>
      </c>
      <c r="E70" s="373">
        <v>8</v>
      </c>
      <c r="F70" s="597">
        <v>-2</v>
      </c>
      <c r="G70" s="594">
        <v>-25</v>
      </c>
      <c r="H70" s="493"/>
      <c r="I70" s="493"/>
    </row>
    <row r="71" spans="1:9" ht="17.25" customHeight="1" x14ac:dyDescent="0.25">
      <c r="A71" s="459">
        <v>79</v>
      </c>
      <c r="B71" s="368" t="s">
        <v>360</v>
      </c>
      <c r="C71" s="373">
        <v>15</v>
      </c>
      <c r="D71" s="594">
        <v>4.2903724043246952E-2</v>
      </c>
      <c r="E71" s="373">
        <v>20</v>
      </c>
      <c r="F71" s="597">
        <v>-5</v>
      </c>
      <c r="G71" s="594">
        <v>-25</v>
      </c>
      <c r="H71" s="493"/>
      <c r="I71" s="493"/>
    </row>
    <row r="72" spans="1:9" ht="17.25" customHeight="1" x14ac:dyDescent="0.25">
      <c r="A72" s="459">
        <v>104</v>
      </c>
      <c r="B72" s="368" t="s">
        <v>441</v>
      </c>
      <c r="C72" s="373">
        <v>5</v>
      </c>
      <c r="D72" s="594">
        <v>1.4301241347748985E-2</v>
      </c>
      <c r="E72" s="595" t="s">
        <v>521</v>
      </c>
      <c r="F72" s="597">
        <v>5</v>
      </c>
      <c r="G72" s="596">
        <v>500</v>
      </c>
      <c r="H72" s="493"/>
      <c r="I72" s="493"/>
    </row>
    <row r="73" spans="1:9" ht="17.25" customHeight="1" x14ac:dyDescent="0.25">
      <c r="A73" s="459">
        <v>20</v>
      </c>
      <c r="B73" s="368" t="s">
        <v>347</v>
      </c>
      <c r="C73" s="373">
        <v>372</v>
      </c>
      <c r="D73" s="594">
        <v>1.0640123562725246</v>
      </c>
      <c r="E73" s="373">
        <v>366</v>
      </c>
      <c r="F73" s="597">
        <v>6</v>
      </c>
      <c r="G73" s="594">
        <v>1.639344262295082</v>
      </c>
      <c r="H73" s="493"/>
      <c r="I73" s="493"/>
    </row>
    <row r="74" spans="1:9" ht="17.25" customHeight="1" x14ac:dyDescent="0.25">
      <c r="A74" s="459">
        <v>29</v>
      </c>
      <c r="B74" s="368" t="s">
        <v>375</v>
      </c>
      <c r="C74" s="373">
        <v>147</v>
      </c>
      <c r="D74" s="594">
        <v>0.42045649562382015</v>
      </c>
      <c r="E74" s="373">
        <v>64</v>
      </c>
      <c r="F74" s="597">
        <v>83</v>
      </c>
      <c r="G74" s="594">
        <v>129.6875</v>
      </c>
      <c r="H74" s="493"/>
      <c r="I74" s="493"/>
    </row>
    <row r="75" spans="1:9" ht="17.25" customHeight="1" x14ac:dyDescent="0.25">
      <c r="A75" s="459">
        <v>70</v>
      </c>
      <c r="B75" s="368" t="s">
        <v>417</v>
      </c>
      <c r="C75" s="373">
        <v>23</v>
      </c>
      <c r="D75" s="594">
        <v>6.5785710199645325E-2</v>
      </c>
      <c r="E75" s="373">
        <v>3</v>
      </c>
      <c r="F75" s="597">
        <v>20</v>
      </c>
      <c r="G75" s="594">
        <v>666.66666666666674</v>
      </c>
      <c r="H75" s="493"/>
      <c r="I75" s="493"/>
    </row>
    <row r="76" spans="1:9" ht="17.25" customHeight="1" x14ac:dyDescent="0.25">
      <c r="A76" s="459">
        <v>84</v>
      </c>
      <c r="B76" s="368" t="s">
        <v>446</v>
      </c>
      <c r="C76" s="373">
        <v>12</v>
      </c>
      <c r="D76" s="594">
        <v>3.432297923459756E-2</v>
      </c>
      <c r="E76" s="595" t="s">
        <v>521</v>
      </c>
      <c r="F76" s="597">
        <v>12</v>
      </c>
      <c r="G76" s="596" t="s">
        <v>1480</v>
      </c>
      <c r="H76" s="493"/>
      <c r="I76" s="493"/>
    </row>
    <row r="77" spans="1:9" ht="17.25" customHeight="1" x14ac:dyDescent="0.25">
      <c r="A77" s="459">
        <v>39</v>
      </c>
      <c r="B77" s="368" t="s">
        <v>424</v>
      </c>
      <c r="C77" s="373">
        <v>88</v>
      </c>
      <c r="D77" s="594">
        <v>0.25170184772038212</v>
      </c>
      <c r="E77" s="373">
        <v>119</v>
      </c>
      <c r="F77" s="597">
        <v>-31</v>
      </c>
      <c r="G77" s="594">
        <v>-26.05042016806723</v>
      </c>
      <c r="H77" s="493"/>
      <c r="I77" s="493"/>
    </row>
    <row r="78" spans="1:9" ht="17.25" customHeight="1" x14ac:dyDescent="0.25">
      <c r="A78" s="459">
        <v>6</v>
      </c>
      <c r="B78" s="368" t="s">
        <v>361</v>
      </c>
      <c r="C78" s="373">
        <v>1954</v>
      </c>
      <c r="D78" s="594">
        <v>5.5889251187003035</v>
      </c>
      <c r="E78" s="373">
        <v>2373</v>
      </c>
      <c r="F78" s="597">
        <v>-419</v>
      </c>
      <c r="G78" s="594">
        <v>-17.656974294142437</v>
      </c>
      <c r="H78" s="493"/>
      <c r="I78" s="493"/>
    </row>
    <row r="79" spans="1:9" ht="17.25" customHeight="1" x14ac:dyDescent="0.25">
      <c r="A79" s="459">
        <v>45</v>
      </c>
      <c r="B79" s="368" t="s">
        <v>362</v>
      </c>
      <c r="C79" s="373">
        <v>57</v>
      </c>
      <c r="D79" s="594">
        <v>0.16303415136433844</v>
      </c>
      <c r="E79" s="373">
        <v>102</v>
      </c>
      <c r="F79" s="597">
        <v>-45</v>
      </c>
      <c r="G79" s="594">
        <v>-44.117647058823529</v>
      </c>
      <c r="H79" s="493"/>
      <c r="I79" s="493"/>
    </row>
    <row r="80" spans="1:9" ht="17.25" customHeight="1" x14ac:dyDescent="0.25">
      <c r="A80" s="459">
        <v>88</v>
      </c>
      <c r="B80" s="368" t="s">
        <v>452</v>
      </c>
      <c r="C80" s="373">
        <v>10</v>
      </c>
      <c r="D80" s="594">
        <v>2.860248269549797E-2</v>
      </c>
      <c r="E80" s="595" t="s">
        <v>521</v>
      </c>
      <c r="F80" s="597">
        <v>10</v>
      </c>
      <c r="G80" s="596" t="s">
        <v>1480</v>
      </c>
      <c r="H80" s="493"/>
      <c r="I80" s="493"/>
    </row>
    <row r="81" spans="1:9" ht="17.25" customHeight="1" x14ac:dyDescent="0.25">
      <c r="A81" s="459">
        <v>27</v>
      </c>
      <c r="B81" s="368" t="s">
        <v>363</v>
      </c>
      <c r="C81" s="373">
        <v>174</v>
      </c>
      <c r="D81" s="594">
        <v>0.49768319890166463</v>
      </c>
      <c r="E81" s="373">
        <v>329</v>
      </c>
      <c r="F81" s="597">
        <v>-155</v>
      </c>
      <c r="G81" s="594">
        <v>-47.112462006079028</v>
      </c>
      <c r="H81" s="493"/>
      <c r="I81" s="493"/>
    </row>
    <row r="82" spans="1:9" ht="17.25" customHeight="1" x14ac:dyDescent="0.25">
      <c r="A82" s="459">
        <v>100</v>
      </c>
      <c r="B82" s="368" t="s">
        <v>442</v>
      </c>
      <c r="C82" s="373">
        <v>6</v>
      </c>
      <c r="D82" s="594">
        <v>1.716148961729878E-2</v>
      </c>
      <c r="E82" s="373">
        <v>10</v>
      </c>
      <c r="F82" s="597">
        <v>-4</v>
      </c>
      <c r="G82" s="594">
        <v>-40</v>
      </c>
      <c r="H82" s="493"/>
      <c r="I82" s="493"/>
    </row>
    <row r="83" spans="1:9" ht="17.25" customHeight="1" x14ac:dyDescent="0.25">
      <c r="A83" s="459">
        <v>62</v>
      </c>
      <c r="B83" s="368" t="s">
        <v>364</v>
      </c>
      <c r="C83" s="373">
        <v>27</v>
      </c>
      <c r="D83" s="594">
        <v>7.7226703277844519E-2</v>
      </c>
      <c r="E83" s="595" t="s">
        <v>521</v>
      </c>
      <c r="F83" s="597">
        <v>27</v>
      </c>
      <c r="G83" s="596">
        <v>2700</v>
      </c>
      <c r="H83" s="493"/>
      <c r="I83" s="493"/>
    </row>
    <row r="84" spans="1:9" ht="17.25" customHeight="1" x14ac:dyDescent="0.25">
      <c r="A84" s="459">
        <v>64</v>
      </c>
      <c r="B84" s="368" t="s">
        <v>348</v>
      </c>
      <c r="C84" s="373">
        <v>25</v>
      </c>
      <c r="D84" s="594">
        <v>7.1506206738744929E-2</v>
      </c>
      <c r="E84" s="373">
        <v>98</v>
      </c>
      <c r="F84" s="597">
        <v>-73</v>
      </c>
      <c r="G84" s="594">
        <v>-74.489795918367349</v>
      </c>
      <c r="H84" s="493"/>
      <c r="I84" s="493"/>
    </row>
    <row r="85" spans="1:9" ht="17.25" customHeight="1" x14ac:dyDescent="0.25">
      <c r="A85" s="459">
        <v>26</v>
      </c>
      <c r="B85" s="368" t="s">
        <v>425</v>
      </c>
      <c r="C85" s="373">
        <v>218</v>
      </c>
      <c r="D85" s="594">
        <v>0.62353412276185571</v>
      </c>
      <c r="E85" s="373">
        <v>275</v>
      </c>
      <c r="F85" s="597">
        <v>-57</v>
      </c>
      <c r="G85" s="594">
        <v>-20.727272727272727</v>
      </c>
      <c r="H85" s="601"/>
      <c r="I85" s="598"/>
    </row>
    <row r="86" spans="1:9" ht="17.25" customHeight="1" x14ac:dyDescent="0.25">
      <c r="A86" s="459">
        <v>91</v>
      </c>
      <c r="B86" s="368" t="s">
        <v>453</v>
      </c>
      <c r="C86" s="373">
        <v>9</v>
      </c>
      <c r="D86" s="594">
        <v>2.5742234425948168E-2</v>
      </c>
      <c r="E86" s="595" t="s">
        <v>521</v>
      </c>
      <c r="F86" s="597">
        <v>9</v>
      </c>
      <c r="G86" s="596" t="s">
        <v>1480</v>
      </c>
      <c r="H86" s="601"/>
      <c r="I86" s="598"/>
    </row>
    <row r="87" spans="1:9" ht="17.25" customHeight="1" x14ac:dyDescent="0.25">
      <c r="A87" s="459">
        <v>111</v>
      </c>
      <c r="B87" s="368" t="s">
        <v>408</v>
      </c>
      <c r="C87" s="373">
        <v>3</v>
      </c>
      <c r="D87" s="594">
        <v>8.58074480864939E-3</v>
      </c>
      <c r="E87" s="373">
        <v>4</v>
      </c>
      <c r="F87" s="597">
        <v>-1</v>
      </c>
      <c r="G87" s="594">
        <v>-25</v>
      </c>
      <c r="H87" s="493"/>
      <c r="I87" s="493"/>
    </row>
    <row r="88" spans="1:9" ht="17.25" customHeight="1" x14ac:dyDescent="0.25">
      <c r="A88" s="459">
        <v>24</v>
      </c>
      <c r="B88" s="368" t="s">
        <v>349</v>
      </c>
      <c r="C88" s="373">
        <v>278</v>
      </c>
      <c r="D88" s="594">
        <v>0.79514901893484347</v>
      </c>
      <c r="E88" s="373">
        <v>241</v>
      </c>
      <c r="F88" s="597">
        <v>37</v>
      </c>
      <c r="G88" s="594">
        <v>15.352697095435685</v>
      </c>
      <c r="H88" s="493"/>
      <c r="I88" s="493"/>
    </row>
    <row r="89" spans="1:9" ht="17.25" customHeight="1" x14ac:dyDescent="0.25">
      <c r="A89" s="459">
        <v>98</v>
      </c>
      <c r="B89" s="368" t="s">
        <v>454</v>
      </c>
      <c r="C89" s="373">
        <v>7</v>
      </c>
      <c r="D89" s="594">
        <v>2.0021737886848578E-2</v>
      </c>
      <c r="E89" s="373">
        <v>3</v>
      </c>
      <c r="F89" s="597">
        <v>4</v>
      </c>
      <c r="G89" s="594">
        <v>133.33333333333331</v>
      </c>
      <c r="H89" s="493"/>
      <c r="I89" s="493"/>
    </row>
    <row r="90" spans="1:9" ht="17.25" customHeight="1" x14ac:dyDescent="0.25">
      <c r="A90" s="459">
        <v>75</v>
      </c>
      <c r="B90" s="368" t="s">
        <v>458</v>
      </c>
      <c r="C90" s="373">
        <v>18</v>
      </c>
      <c r="D90" s="594">
        <v>5.1484468851896337E-2</v>
      </c>
      <c r="E90" s="373">
        <v>169</v>
      </c>
      <c r="F90" s="597">
        <v>-151</v>
      </c>
      <c r="G90" s="594">
        <v>-89.349112426035504</v>
      </c>
      <c r="H90" s="493"/>
      <c r="I90" s="493"/>
    </row>
    <row r="91" spans="1:9" ht="17.25" customHeight="1" x14ac:dyDescent="0.25">
      <c r="A91" s="459">
        <v>57</v>
      </c>
      <c r="B91" s="368" t="s">
        <v>448</v>
      </c>
      <c r="C91" s="373">
        <v>39</v>
      </c>
      <c r="D91" s="594">
        <v>0.11154968251244207</v>
      </c>
      <c r="E91" s="595" t="s">
        <v>521</v>
      </c>
      <c r="F91" s="597">
        <v>39</v>
      </c>
      <c r="G91" s="596" t="s">
        <v>1480</v>
      </c>
      <c r="H91" s="493"/>
      <c r="I91" s="493"/>
    </row>
    <row r="92" spans="1:9" ht="17.25" customHeight="1" x14ac:dyDescent="0.25">
      <c r="A92" s="459">
        <v>40</v>
      </c>
      <c r="B92" s="368" t="s">
        <v>443</v>
      </c>
      <c r="C92" s="373">
        <v>84</v>
      </c>
      <c r="D92" s="594">
        <v>0.24026085464218294</v>
      </c>
      <c r="E92" s="373">
        <v>44</v>
      </c>
      <c r="F92" s="597">
        <v>40</v>
      </c>
      <c r="G92" s="594">
        <v>90.909090909090907</v>
      </c>
      <c r="H92" s="493"/>
      <c r="I92" s="493"/>
    </row>
    <row r="93" spans="1:9" ht="17.25" customHeight="1" x14ac:dyDescent="0.25">
      <c r="A93" s="459">
        <v>12</v>
      </c>
      <c r="B93" s="368" t="s">
        <v>444</v>
      </c>
      <c r="C93" s="373">
        <v>867</v>
      </c>
      <c r="D93" s="594">
        <v>2.4798352496996738</v>
      </c>
      <c r="E93" s="373">
        <v>939</v>
      </c>
      <c r="F93" s="597">
        <v>-72</v>
      </c>
      <c r="G93" s="594">
        <v>-7.6677316293929714</v>
      </c>
      <c r="H93" s="493"/>
      <c r="I93" s="493"/>
    </row>
    <row r="94" spans="1:9" ht="17.25" customHeight="1" x14ac:dyDescent="0.25">
      <c r="A94" s="459">
        <v>58</v>
      </c>
      <c r="B94" s="368" t="s">
        <v>350</v>
      </c>
      <c r="C94" s="373">
        <v>38</v>
      </c>
      <c r="D94" s="594">
        <v>0.10868943424289228</v>
      </c>
      <c r="E94" s="373">
        <v>124</v>
      </c>
      <c r="F94" s="597">
        <v>-86</v>
      </c>
      <c r="G94" s="594">
        <v>-69.354838709677423</v>
      </c>
      <c r="H94" s="493"/>
      <c r="I94" s="493"/>
    </row>
    <row r="95" spans="1:9" ht="17.25" customHeight="1" x14ac:dyDescent="0.25">
      <c r="A95" s="459">
        <v>73</v>
      </c>
      <c r="B95" s="368" t="s">
        <v>412</v>
      </c>
      <c r="C95" s="373">
        <v>19</v>
      </c>
      <c r="D95" s="594">
        <v>5.4344717121446139E-2</v>
      </c>
      <c r="E95" s="595" t="s">
        <v>521</v>
      </c>
      <c r="F95" s="597">
        <v>19</v>
      </c>
      <c r="G95" s="596" t="s">
        <v>1480</v>
      </c>
      <c r="H95" s="493"/>
      <c r="I95" s="493"/>
    </row>
    <row r="96" spans="1:9" ht="17.25" customHeight="1" x14ac:dyDescent="0.25">
      <c r="A96" s="459">
        <v>65</v>
      </c>
      <c r="B96" s="368" t="s">
        <v>406</v>
      </c>
      <c r="C96" s="373">
        <v>25</v>
      </c>
      <c r="D96" s="594">
        <v>7.1506206738744929E-2</v>
      </c>
      <c r="E96" s="373">
        <v>16</v>
      </c>
      <c r="F96" s="597">
        <v>9</v>
      </c>
      <c r="G96" s="594">
        <v>56.25</v>
      </c>
      <c r="H96" s="493"/>
      <c r="I96" s="493"/>
    </row>
    <row r="97" spans="1:9" ht="17.25" customHeight="1" x14ac:dyDescent="0.25">
      <c r="A97" s="459">
        <v>5</v>
      </c>
      <c r="B97" s="368" t="s">
        <v>351</v>
      </c>
      <c r="C97" s="373">
        <v>2003</v>
      </c>
      <c r="D97" s="594">
        <v>5.7290772839082429</v>
      </c>
      <c r="E97" s="373">
        <v>2177</v>
      </c>
      <c r="F97" s="597">
        <v>-174</v>
      </c>
      <c r="G97" s="594">
        <v>-7.9926504363803401</v>
      </c>
      <c r="H97" s="493"/>
      <c r="I97" s="493"/>
    </row>
    <row r="98" spans="1:9" ht="17.25" customHeight="1" x14ac:dyDescent="0.25">
      <c r="A98" s="459">
        <v>90</v>
      </c>
      <c r="B98" s="368" t="s">
        <v>415</v>
      </c>
      <c r="C98" s="373">
        <v>9</v>
      </c>
      <c r="D98" s="594">
        <v>2.5742234425948168E-2</v>
      </c>
      <c r="E98" s="373">
        <v>30</v>
      </c>
      <c r="F98" s="597">
        <v>-21</v>
      </c>
      <c r="G98" s="594">
        <v>-70</v>
      </c>
      <c r="H98" s="493"/>
      <c r="I98" s="493"/>
    </row>
    <row r="99" spans="1:9" ht="17.25" customHeight="1" x14ac:dyDescent="0.25">
      <c r="A99" s="459">
        <v>74</v>
      </c>
      <c r="B99" s="368" t="s">
        <v>368</v>
      </c>
      <c r="C99" s="373">
        <v>18</v>
      </c>
      <c r="D99" s="594">
        <v>5.1484468851896337E-2</v>
      </c>
      <c r="E99" s="373">
        <v>23</v>
      </c>
      <c r="F99" s="597">
        <v>-5</v>
      </c>
      <c r="G99" s="594">
        <v>-21.739130434782609</v>
      </c>
      <c r="H99" s="493"/>
      <c r="I99" s="493"/>
    </row>
    <row r="100" spans="1:9" ht="17.25" customHeight="1" x14ac:dyDescent="0.25">
      <c r="A100" s="459">
        <v>69</v>
      </c>
      <c r="B100" s="368" t="s">
        <v>407</v>
      </c>
      <c r="C100" s="373">
        <v>23</v>
      </c>
      <c r="D100" s="594">
        <v>6.5785710199645325E-2</v>
      </c>
      <c r="E100" s="373">
        <v>3</v>
      </c>
      <c r="F100" s="597">
        <v>20</v>
      </c>
      <c r="G100" s="594">
        <v>666.66666666666674</v>
      </c>
      <c r="H100" s="493"/>
      <c r="I100" s="493"/>
    </row>
    <row r="101" spans="1:9" ht="17.25" customHeight="1" x14ac:dyDescent="0.25">
      <c r="A101" s="459">
        <v>72</v>
      </c>
      <c r="B101" s="368" t="s">
        <v>369</v>
      </c>
      <c r="C101" s="373">
        <v>19</v>
      </c>
      <c r="D101" s="594">
        <v>5.4344717121446139E-2</v>
      </c>
      <c r="E101" s="373">
        <v>30</v>
      </c>
      <c r="F101" s="597">
        <v>-11</v>
      </c>
      <c r="G101" s="594">
        <v>-36.666666666666664</v>
      </c>
      <c r="H101" s="493"/>
      <c r="I101" s="493"/>
    </row>
    <row r="102" spans="1:9" ht="17.25" customHeight="1" x14ac:dyDescent="0.25">
      <c r="A102" s="459">
        <v>61</v>
      </c>
      <c r="B102" s="368" t="s">
        <v>455</v>
      </c>
      <c r="C102" s="373">
        <v>28</v>
      </c>
      <c r="D102" s="594">
        <v>8.0086951547394314E-2</v>
      </c>
      <c r="E102" s="595" t="s">
        <v>521</v>
      </c>
      <c r="F102" s="597">
        <v>28</v>
      </c>
      <c r="G102" s="596" t="s">
        <v>1480</v>
      </c>
      <c r="H102" s="493"/>
      <c r="I102" s="493"/>
    </row>
    <row r="103" spans="1:9" ht="17.25" customHeight="1" x14ac:dyDescent="0.25">
      <c r="A103" s="459">
        <v>107</v>
      </c>
      <c r="B103" s="368" t="s">
        <v>426</v>
      </c>
      <c r="C103" s="373">
        <v>4</v>
      </c>
      <c r="D103" s="594">
        <v>1.1440993078199188E-2</v>
      </c>
      <c r="E103" s="595" t="s">
        <v>521</v>
      </c>
      <c r="F103" s="597">
        <v>4</v>
      </c>
      <c r="G103" s="596" t="s">
        <v>1480</v>
      </c>
      <c r="H103" s="493"/>
      <c r="I103" s="493"/>
    </row>
    <row r="104" spans="1:9" ht="17.25" customHeight="1" x14ac:dyDescent="0.25">
      <c r="A104" s="459">
        <v>43</v>
      </c>
      <c r="B104" s="368" t="s">
        <v>365</v>
      </c>
      <c r="C104" s="373">
        <v>60</v>
      </c>
      <c r="D104" s="594">
        <v>0.17161489617298781</v>
      </c>
      <c r="E104" s="373">
        <v>53</v>
      </c>
      <c r="F104" s="597">
        <v>7</v>
      </c>
      <c r="G104" s="594">
        <v>13.20754716981132</v>
      </c>
      <c r="H104" s="493"/>
      <c r="I104" s="493"/>
    </row>
    <row r="105" spans="1:9" ht="17.25" customHeight="1" x14ac:dyDescent="0.25">
      <c r="A105" s="459">
        <v>44</v>
      </c>
      <c r="B105" s="368" t="s">
        <v>383</v>
      </c>
      <c r="C105" s="373">
        <v>59</v>
      </c>
      <c r="D105" s="594">
        <v>0.16875464790343803</v>
      </c>
      <c r="E105" s="373">
        <v>26</v>
      </c>
      <c r="F105" s="597">
        <v>33</v>
      </c>
      <c r="G105" s="594">
        <v>126.92307692307692</v>
      </c>
      <c r="H105" s="601"/>
      <c r="I105" s="598"/>
    </row>
    <row r="106" spans="1:9" ht="17.25" customHeight="1" x14ac:dyDescent="0.25">
      <c r="A106" s="459">
        <v>50</v>
      </c>
      <c r="B106" s="368" t="s">
        <v>366</v>
      </c>
      <c r="C106" s="373">
        <v>50</v>
      </c>
      <c r="D106" s="594">
        <v>0.14301241347748986</v>
      </c>
      <c r="E106" s="373">
        <v>8</v>
      </c>
      <c r="F106" s="597">
        <v>42</v>
      </c>
      <c r="G106" s="594">
        <v>525</v>
      </c>
      <c r="H106" s="601"/>
      <c r="I106" s="598"/>
    </row>
    <row r="107" spans="1:9" ht="17.25" customHeight="1" x14ac:dyDescent="0.25">
      <c r="A107" s="459">
        <v>67</v>
      </c>
      <c r="B107" s="368" t="s">
        <v>427</v>
      </c>
      <c r="C107" s="373">
        <v>24</v>
      </c>
      <c r="D107" s="594">
        <v>6.864595846919512E-2</v>
      </c>
      <c r="E107" s="373">
        <v>19</v>
      </c>
      <c r="F107" s="597">
        <v>5</v>
      </c>
      <c r="G107" s="594">
        <v>26.315789473684209</v>
      </c>
      <c r="H107" s="493"/>
      <c r="I107" s="493"/>
    </row>
    <row r="108" spans="1:9" ht="17.25" customHeight="1" x14ac:dyDescent="0.25">
      <c r="A108" s="459">
        <v>4</v>
      </c>
      <c r="B108" s="368" t="s">
        <v>428</v>
      </c>
      <c r="C108" s="373">
        <v>2170</v>
      </c>
      <c r="D108" s="594">
        <v>6.2067387449230589</v>
      </c>
      <c r="E108" s="373">
        <v>2409</v>
      </c>
      <c r="F108" s="597">
        <v>-239</v>
      </c>
      <c r="G108" s="594">
        <v>-9.9211290992112922</v>
      </c>
      <c r="H108" s="493"/>
      <c r="I108" s="493"/>
    </row>
    <row r="109" spans="1:9" ht="17.25" customHeight="1" x14ac:dyDescent="0.25">
      <c r="A109" s="459">
        <v>78</v>
      </c>
      <c r="B109" s="368" t="s">
        <v>411</v>
      </c>
      <c r="C109" s="373">
        <v>16</v>
      </c>
      <c r="D109" s="594">
        <v>4.5763972312796754E-2</v>
      </c>
      <c r="E109" s="373">
        <v>7</v>
      </c>
      <c r="F109" s="597">
        <v>9</v>
      </c>
      <c r="G109" s="594">
        <v>128.57142857142858</v>
      </c>
      <c r="H109" s="493"/>
      <c r="I109" s="493"/>
    </row>
    <row r="110" spans="1:9" ht="17.25" customHeight="1" x14ac:dyDescent="0.25">
      <c r="A110" s="459">
        <v>22</v>
      </c>
      <c r="B110" s="368" t="s">
        <v>429</v>
      </c>
      <c r="C110" s="373">
        <v>304</v>
      </c>
      <c r="D110" s="594">
        <v>0.86951547394313822</v>
      </c>
      <c r="E110" s="373">
        <v>275</v>
      </c>
      <c r="F110" s="597">
        <v>29</v>
      </c>
      <c r="G110" s="594">
        <v>10.545454545454545</v>
      </c>
      <c r="H110" s="493"/>
      <c r="I110" s="493"/>
    </row>
    <row r="111" spans="1:9" ht="17.25" customHeight="1" x14ac:dyDescent="0.25">
      <c r="A111" s="459">
        <v>17</v>
      </c>
      <c r="B111" s="368" t="s">
        <v>437</v>
      </c>
      <c r="C111" s="373">
        <v>422</v>
      </c>
      <c r="D111" s="594">
        <v>1.2070247697500143</v>
      </c>
      <c r="E111" s="373">
        <v>460</v>
      </c>
      <c r="F111" s="597">
        <v>-38</v>
      </c>
      <c r="G111" s="594">
        <v>-8.2608695652173907</v>
      </c>
      <c r="H111" s="493"/>
      <c r="I111" s="493"/>
    </row>
    <row r="112" spans="1:9" ht="17.25" customHeight="1" x14ac:dyDescent="0.25">
      <c r="A112" s="459">
        <v>109</v>
      </c>
      <c r="B112" s="368" t="s">
        <v>456</v>
      </c>
      <c r="C112" s="373">
        <v>4</v>
      </c>
      <c r="D112" s="594">
        <v>1.1440993078199188E-2</v>
      </c>
      <c r="E112" s="595" t="s">
        <v>521</v>
      </c>
      <c r="F112" s="597">
        <v>4</v>
      </c>
      <c r="G112" s="596" t="s">
        <v>1480</v>
      </c>
      <c r="H112" s="493"/>
      <c r="I112" s="493"/>
    </row>
    <row r="113" spans="1:9" ht="17.25" customHeight="1" x14ac:dyDescent="0.25">
      <c r="A113" s="459">
        <v>76</v>
      </c>
      <c r="B113" s="368" t="s">
        <v>399</v>
      </c>
      <c r="C113" s="373">
        <v>17</v>
      </c>
      <c r="D113" s="594">
        <v>4.8624220582346549E-2</v>
      </c>
      <c r="E113" s="373">
        <v>7</v>
      </c>
      <c r="F113" s="597">
        <v>10</v>
      </c>
      <c r="G113" s="594">
        <v>142.85714285714286</v>
      </c>
      <c r="H113" s="493"/>
      <c r="I113" s="493"/>
    </row>
    <row r="114" spans="1:9" ht="17.25" customHeight="1" x14ac:dyDescent="0.25">
      <c r="A114" s="459">
        <v>89</v>
      </c>
      <c r="B114" s="368" t="s">
        <v>401</v>
      </c>
      <c r="C114" s="373">
        <v>9</v>
      </c>
      <c r="D114" s="594">
        <v>2.5742234425948168E-2</v>
      </c>
      <c r="E114" s="373">
        <v>32</v>
      </c>
      <c r="F114" s="597">
        <v>-23</v>
      </c>
      <c r="G114" s="594">
        <v>-71.875</v>
      </c>
      <c r="H114" s="493"/>
      <c r="I114" s="493"/>
    </row>
    <row r="115" spans="1:9" ht="17.25" customHeight="1" x14ac:dyDescent="0.25">
      <c r="A115" s="459">
        <v>23</v>
      </c>
      <c r="B115" s="368" t="s">
        <v>445</v>
      </c>
      <c r="C115" s="373">
        <v>287</v>
      </c>
      <c r="D115" s="594">
        <v>0.82089125336079172</v>
      </c>
      <c r="E115" s="373">
        <v>251</v>
      </c>
      <c r="F115" s="597">
        <v>36</v>
      </c>
      <c r="G115" s="594">
        <v>14.342629482071715</v>
      </c>
      <c r="H115" s="493"/>
      <c r="I115" s="493"/>
    </row>
    <row r="116" spans="1:9" ht="17.25" customHeight="1" x14ac:dyDescent="0.25">
      <c r="A116" s="459">
        <v>60</v>
      </c>
      <c r="B116" s="368" t="s">
        <v>370</v>
      </c>
      <c r="C116" s="373">
        <v>34</v>
      </c>
      <c r="D116" s="594">
        <v>9.7248441164693097E-2</v>
      </c>
      <c r="E116" s="373">
        <v>72</v>
      </c>
      <c r="F116" s="597">
        <v>-38</v>
      </c>
      <c r="G116" s="594">
        <v>-52.777777777777779</v>
      </c>
      <c r="H116" s="493"/>
      <c r="I116" s="493"/>
    </row>
    <row r="117" spans="1:9" ht="17.25" customHeight="1" x14ac:dyDescent="0.25">
      <c r="A117" s="459">
        <v>81</v>
      </c>
      <c r="B117" s="368" t="s">
        <v>447</v>
      </c>
      <c r="C117" s="373">
        <v>14</v>
      </c>
      <c r="D117" s="594">
        <v>4.0043475773697157E-2</v>
      </c>
      <c r="E117" s="595" t="s">
        <v>521</v>
      </c>
      <c r="F117" s="597">
        <v>14</v>
      </c>
      <c r="G117" s="596" t="s">
        <v>1480</v>
      </c>
      <c r="H117" s="493"/>
      <c r="I117" s="493"/>
    </row>
    <row r="118" spans="1:9" ht="17.25" customHeight="1" x14ac:dyDescent="0.25">
      <c r="A118" s="459">
        <v>15</v>
      </c>
      <c r="B118" s="368" t="s">
        <v>380</v>
      </c>
      <c r="C118" s="373">
        <v>637</v>
      </c>
      <c r="D118" s="594">
        <v>1.8219781477032206</v>
      </c>
      <c r="E118" s="373">
        <v>2399</v>
      </c>
      <c r="F118" s="597">
        <v>-1762</v>
      </c>
      <c r="G118" s="594">
        <v>-73.447269695706538</v>
      </c>
      <c r="H118" s="493"/>
      <c r="I118" s="493"/>
    </row>
    <row r="119" spans="1:9" ht="17.25" customHeight="1" x14ac:dyDescent="0.25">
      <c r="A119" s="459">
        <v>48</v>
      </c>
      <c r="B119" s="368" t="s">
        <v>418</v>
      </c>
      <c r="C119" s="373">
        <v>55</v>
      </c>
      <c r="D119" s="594">
        <v>0.15731365482523882</v>
      </c>
      <c r="E119" s="373">
        <v>74</v>
      </c>
      <c r="F119" s="597">
        <v>-19</v>
      </c>
      <c r="G119" s="594">
        <v>-25.675675675675674</v>
      </c>
      <c r="H119" s="493"/>
      <c r="I119" s="493"/>
    </row>
    <row r="120" spans="1:9" ht="17.25" customHeight="1" x14ac:dyDescent="0.25">
      <c r="A120" s="477"/>
      <c r="B120" s="478" t="s">
        <v>48</v>
      </c>
      <c r="C120" s="602">
        <v>34962</v>
      </c>
      <c r="D120" s="603">
        <v>100</v>
      </c>
      <c r="E120" s="602">
        <v>34443</v>
      </c>
      <c r="F120" s="604">
        <v>519</v>
      </c>
      <c r="G120" s="605">
        <v>1.5068373835031792</v>
      </c>
      <c r="H120" s="493"/>
      <c r="I120" s="493"/>
    </row>
    <row r="121" spans="1:9" ht="20.25" customHeight="1" x14ac:dyDescent="0.25">
      <c r="A121" s="530" t="s">
        <v>1330</v>
      </c>
      <c r="B121" s="530" t="s">
        <v>1481</v>
      </c>
      <c r="F121" s="606"/>
    </row>
    <row r="122" spans="1:9" x14ac:dyDescent="0.25">
      <c r="A122" s="487" t="s">
        <v>1380</v>
      </c>
      <c r="C122" s="447"/>
      <c r="D122" s="447"/>
      <c r="E122" s="447"/>
      <c r="F122" s="447"/>
      <c r="G122" s="447"/>
    </row>
    <row r="123" spans="1:9" x14ac:dyDescent="0.25">
      <c r="A123" s="488" t="s">
        <v>1381</v>
      </c>
      <c r="C123" s="447"/>
      <c r="D123" s="447"/>
      <c r="E123" s="447"/>
      <c r="F123" s="447"/>
      <c r="G123" s="447"/>
    </row>
    <row r="124" spans="1:9" x14ac:dyDescent="0.25">
      <c r="A124" s="489" t="s">
        <v>1382</v>
      </c>
      <c r="C124" s="447"/>
      <c r="D124" s="447"/>
      <c r="E124" s="447"/>
      <c r="F124" s="447"/>
      <c r="G124" s="447"/>
    </row>
    <row r="125" spans="1:9" ht="20.25" customHeight="1" x14ac:dyDescent="0.25">
      <c r="G125" s="551" t="s">
        <v>1425</v>
      </c>
    </row>
    <row r="126" spans="1:9" ht="20.25" customHeight="1" x14ac:dyDescent="0.25"/>
    <row r="127" spans="1:9" ht="20.25" customHeight="1" x14ac:dyDescent="0.25"/>
    <row r="128" spans="1:9" ht="20.25" customHeight="1" x14ac:dyDescent="0.25"/>
    <row r="129" ht="20.25" customHeight="1" x14ac:dyDescent="0.25"/>
    <row r="130" ht="20.25" customHeight="1" x14ac:dyDescent="0.25"/>
  </sheetData>
  <sheetProtection password="CCCF" sheet="1" objects="1" scenarios="1"/>
  <sortState ref="A6:D119">
    <sortCondition ref="B6:B119"/>
  </sortState>
  <mergeCells count="1">
    <mergeCell ref="C3:G3"/>
  </mergeCells>
  <hyperlinks>
    <hyperlink ref="G1" location="Index!A1" display="Back to Index"/>
    <hyperlink ref="G125" location="'Table 2.6 (a)'!A1" display="Back to top"/>
  </hyperlink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Index</vt:lpstr>
      <vt:lpstr>Summary</vt:lpstr>
      <vt:lpstr>Table 2.1</vt:lpstr>
      <vt:lpstr>Table 2.2</vt:lpstr>
      <vt:lpstr>Table 2.3</vt:lpstr>
      <vt:lpstr>Table 2.4</vt:lpstr>
      <vt:lpstr>Table 2.5</vt:lpstr>
      <vt:lpstr>Table 2.6</vt:lpstr>
      <vt:lpstr>Table 2.6 (a)</vt:lpstr>
      <vt:lpstr>Table 2.7</vt:lpstr>
      <vt:lpstr>Table 2.7 (a)</vt:lpstr>
      <vt:lpstr>Table 2.8</vt:lpstr>
      <vt:lpstr>Table 2.9</vt:lpstr>
      <vt:lpstr>Table 2.10</vt:lpstr>
      <vt:lpstr>Table 2.11</vt:lpstr>
      <vt:lpstr>Table 2.12</vt:lpstr>
      <vt:lpstr>Table 2.13</vt:lpstr>
      <vt:lpstr>Table 2.14</vt:lpstr>
      <vt:lpstr>Table 2.15</vt:lpstr>
      <vt:lpstr>Table 2.16</vt:lpstr>
      <vt:lpstr>Table 2.17</vt:lpstr>
      <vt:lpstr>Table 2.18</vt:lpstr>
      <vt:lpstr>Table2.19</vt:lpstr>
      <vt:lpstr>Table2.20</vt:lpstr>
      <vt:lpstr>Chart 2.1</vt:lpstr>
      <vt:lpstr>Chart 2.2</vt:lpstr>
      <vt:lpstr>Chart 2.3</vt:lpstr>
      <vt:lpstr>Chart 2.4</vt:lpstr>
      <vt:lpstr>Chart 2.5</vt:lpstr>
      <vt:lpstr>Chart 2.6</vt:lpstr>
      <vt:lpstr>Chart 2.7</vt:lpstr>
      <vt:lpstr>Chart 2.8</vt:lpstr>
      <vt:lpstr>Chart 2.9</vt:lpstr>
      <vt:lpstr>Pyramid 3.1</vt:lpstr>
      <vt:lpstr>Pyramid 3.2</vt:lpstr>
      <vt:lpstr>Pyramid 3.3</vt:lpstr>
      <vt:lpstr>Appendix A</vt:lpstr>
      <vt:lpstr>Appendix B</vt:lpstr>
      <vt:lpstr>Appendix C</vt:lpstr>
      <vt:lpstr>Appendix D</vt:lpstr>
    </vt:vector>
  </TitlesOfParts>
  <Company>Charls Darwin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CDU</dc:creator>
  <cp:lastModifiedBy>Dilli Binadi</cp:lastModifiedBy>
  <dcterms:created xsi:type="dcterms:W3CDTF">2018-01-31T04:47:01Z</dcterms:created>
  <dcterms:modified xsi:type="dcterms:W3CDTF">2019-05-07T06:43:27Z</dcterms:modified>
</cp:coreProperties>
</file>